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8" sheetId="1" r:id="rId1"/>
  </sheets>
  <definedNames>
    <definedName name="_xlnm.Print_Area" localSheetId="0">'28'!$A$1:$C$1073</definedName>
  </definedNames>
  <calcPr fullCalcOnLoad="1"/>
</workbook>
</file>

<file path=xl/sharedStrings.xml><?xml version="1.0" encoding="utf-8"?>
<sst xmlns="http://schemas.openxmlformats.org/spreadsheetml/2006/main" count="1312" uniqueCount="308">
  <si>
    <t>zakup usług remontowych</t>
  </si>
  <si>
    <t>wydatki inwestycyjne jednostek budżetowych</t>
  </si>
  <si>
    <t>wydatki na zakup i objęcie akcji, wniesienie wkładów do spółek prawa handlowego oraz na uzupełnienie funduszy statutowych banków państwowych i innych instytucji finansowych</t>
  </si>
  <si>
    <t>wydatki osobowe niezaliczone do wynagrodzeń</t>
  </si>
  <si>
    <t>wynagrodzenia osobowe pracowników</t>
  </si>
  <si>
    <t>wpłaty gmin na rzecz izb rolniczych w wysokości 2% uzyskanych wpłaywów z podatku rolnego</t>
  </si>
  <si>
    <t>składki na ubezpieczenia społeczne</t>
  </si>
  <si>
    <t>składki na Fundusz Pracy</t>
  </si>
  <si>
    <t>wynagrodzenie bezosobowe</t>
  </si>
  <si>
    <t>zakup materiałów i wyposażenia</t>
  </si>
  <si>
    <t>zakup usług pozostałych</t>
  </si>
  <si>
    <t>opłaty z tytułu zakupu usług telekomunikacyjnych telefonii stacjonarnej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</si>
  <si>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</si>
  <si>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</si>
  <si>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</si>
  <si>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kary i odszkodowania wypłacane na rzecz osób prawnych i innych jednostek organizacyjnych</t>
  </si>
  <si>
    <t>dotacja przedmiotowa z budżetu dla zakładu budżetowego</t>
  </si>
  <si>
    <t>dotacja celowa z budżetu na finansowanie lub dofinansowanie zadań zleconych do realizacji stowarzyszeniom</t>
  </si>
  <si>
    <t>wydatki na zakupy inwestycyjne jednostek budżetowych</t>
  </si>
  <si>
    <t>wpłaty jednostek samorządu terytorialnego do budżetu państwa</t>
  </si>
  <si>
    <t>zakup energii</t>
  </si>
  <si>
    <t>różne wydatki na rzecz osób fizycznych</t>
  </si>
  <si>
    <t>honoraria</t>
  </si>
  <si>
    <t>opłaty z tytułu zakupu usług telekomunikacyjnych telefonii komórkowej</t>
  </si>
  <si>
    <t>podróże służbowe krajowe</t>
  </si>
  <si>
    <t>podróże służbowe zagraniczne</t>
  </si>
  <si>
    <t>dodatkowe wynagrodzenie roczne</t>
  </si>
  <si>
    <t>wpłaty na Państwowy Fundusz Rehabilitacji Osób Niepełnosprawnych</t>
  </si>
  <si>
    <t>zakup pomocy naukowych, dydaktycznych i książek</t>
  </si>
  <si>
    <t>kary i odszkodowania wypłacane na rzecz osób fizycznych</t>
  </si>
  <si>
    <t>koszty postępowania sądowego i prokuratorskiego</t>
  </si>
  <si>
    <t>zakup usług zdrowotnych</t>
  </si>
  <si>
    <t>odpisy na zakładowy fundusz świadczeń socjalnych</t>
  </si>
  <si>
    <t>zakup usług dostępu do sieci Internet</t>
  </si>
  <si>
    <t>szkolenia pracowników niebędącymi członkami korpusu służby cywilnej</t>
  </si>
  <si>
    <t>dotacja celowa z budżetu na finansowanie lub dofinansowanie zadań zleconych do realizacji pozostałym jednostkom sektora finansów publicznych</t>
  </si>
  <si>
    <t>wynagrodzenia agencyjno - prowizyjne</t>
  </si>
  <si>
    <t>odsetki od samorządowych pożyczek</t>
  </si>
  <si>
    <t>dotacje celowe przekazane dla powiatu na zadania bieżące realizowane na podstawie porozumień między jednostkami samorządu terytorialnego</t>
  </si>
  <si>
    <t>dotacje celowe przekazane dla powiatu na inwestycje i zakupy inwestycyjne realizowane na podstawie porozumień (umów) między jednostkami samorządu terytorialnego</t>
  </si>
  <si>
    <t>rezerwy</t>
  </si>
  <si>
    <t>dotacja podmiotowa z budżetu dla niepublicznej jednostki systemu oświaty</t>
  </si>
  <si>
    <t>dotacja podmiootowa z budżetu dla publicznej jednostki systemu oświaty prowadzonej przez osobę prawna inna niż jednostka samorządu terytorialnego lub przez osobe fizyczną</t>
  </si>
  <si>
    <t>stypendia dla uczniów</t>
  </si>
  <si>
    <t>skłądki na ubezpieczenie społeczne</t>
  </si>
  <si>
    <t>zakup środków żywności</t>
  </si>
  <si>
    <t>dotacja celowa z budżetu dla pozostałych jednostek zaliczanych do sektora finansów publicznych</t>
  </si>
  <si>
    <t>dotacja podmiotowa z budżetu dla jednostek niezaliczanych do sektora finansów publicznych</t>
  </si>
  <si>
    <t>świadczenia społeczne</t>
  </si>
  <si>
    <t>opłaty czynszowe za pomieszczenia biurowe</t>
  </si>
  <si>
    <t>składki na ubezpieczenia zdrowotne</t>
  </si>
  <si>
    <t>zakup usług przez jednostki samorządu terytorialnego od innych jednostek samorządu terytorialnego</t>
  </si>
  <si>
    <t>opłaty na rzecz budżetów jednostek samorządu terytorialnego</t>
  </si>
  <si>
    <t>dotacja podmiotowa z budżetu dla samorządowej instytucji kultury</t>
  </si>
  <si>
    <t>zakup usług obejmujących tłumaczenia</t>
  </si>
  <si>
    <t>Dział 010</t>
  </si>
  <si>
    <t>Rolnictwo i łowiectwo</t>
  </si>
  <si>
    <t>Rozdz. 01010</t>
  </si>
  <si>
    <t>Infrastruktura wodociągowa i sanitacyjna wsi</t>
  </si>
  <si>
    <t>Rozdz. 01095</t>
  </si>
  <si>
    <t>Pozostała działalność</t>
  </si>
  <si>
    <t>Dział 600</t>
  </si>
  <si>
    <t>Transport i łączność</t>
  </si>
  <si>
    <t>Rozdz. 60004</t>
  </si>
  <si>
    <t>Lokalny transport zbiorowy</t>
  </si>
  <si>
    <t>Rozdz. 60016</t>
  </si>
  <si>
    <t>Drogi publiczne gminne</t>
  </si>
  <si>
    <t>Rozdz. 60017</t>
  </si>
  <si>
    <t>Drogi wewnętrzne</t>
  </si>
  <si>
    <t>Dział 630</t>
  </si>
  <si>
    <t>Turystyka</t>
  </si>
  <si>
    <t>Rozdz. 63003</t>
  </si>
  <si>
    <t>Zadania w zakresie upowszechniania turystyki</t>
  </si>
  <si>
    <t>Rozdz. 63095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</si>
  <si>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</si>
  <si>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</si>
  <si>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</si>
  <si>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</si>
  <si>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</si>
  <si>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</si>
  <si>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Rozdz. 70095</t>
  </si>
  <si>
    <t>Dział 710</t>
  </si>
  <si>
    <t>Działalność usługowa</t>
  </si>
  <si>
    <t>Rozdz. 71004</t>
  </si>
  <si>
    <t>Plany zagospodarowania przestrzennego</t>
  </si>
  <si>
    <t>Rozdz. 71014</t>
  </si>
  <si>
    <t>Opracowania geodezyjne i kartograficzne</t>
  </si>
  <si>
    <t>Dział 750</t>
  </si>
  <si>
    <t>Administracja publiczna</t>
  </si>
  <si>
    <t>Rozdz. 75011</t>
  </si>
  <si>
    <t>Urzędy wojewódzkie</t>
  </si>
  <si>
    <t>Rozdz. 75022</t>
  </si>
  <si>
    <t>Rady gmin</t>
  </si>
  <si>
    <t>Rozdz. 75023</t>
  </si>
  <si>
    <t>Urzędy gmin</t>
  </si>
  <si>
    <t>Rozdz. 75095</t>
  </si>
  <si>
    <t>Dział 751</t>
  </si>
  <si>
    <t>Rozdz. 75101</t>
  </si>
  <si>
    <t>Urzędy naczelnych organów władzy państwowej, kontroli i ochrony prawa</t>
  </si>
  <si>
    <t>Dział 754</t>
  </si>
  <si>
    <t>Bezpieczeństwo publiczne i ochrona przeciwpożarowa</t>
  </si>
  <si>
    <t>Rozdz. 75412</t>
  </si>
  <si>
    <t>Ochotnicze straże pożarne</t>
  </si>
  <si>
    <t>Rozdz. 75414</t>
  </si>
  <si>
    <t>Obrona cywilna</t>
  </si>
  <si>
    <t>Rozdz. 75416</t>
  </si>
  <si>
    <t>Straż Miejska</t>
  </si>
  <si>
    <t>Dział 756</t>
  </si>
  <si>
    <t>Dochody od osób prawnych, od osób fizycznych i od innych jednostek nieposiadających osobowości prawnej oraz wydatki związane z ich poborem</t>
  </si>
  <si>
    <t>Rozdz. 75647</t>
  </si>
  <si>
    <t>Pobór podatków i opłat i niepodatkowych należności budżetowych</t>
  </si>
  <si>
    <t>Dział 757</t>
  </si>
  <si>
    <t>Obsługa długu publicznego</t>
  </si>
  <si>
    <t>Rozdz. 75702</t>
  </si>
  <si>
    <t>Obsługa papierów wartościowych, kredytów i pożyczek jednostek samorządu terytorialnego</t>
  </si>
  <si>
    <t>Dzia 758</t>
  </si>
  <si>
    <t>Różne rozliczenia</t>
  </si>
  <si>
    <t>Rozdz. 75809</t>
  </si>
  <si>
    <t>Rozliczenia między jednostkami samorządyu terytorialnego</t>
  </si>
  <si>
    <t>Rozdz. 75818</t>
  </si>
  <si>
    <t>Rezerwy ogólne i celowe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</si>
  <si>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</si>
  <si>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</si>
  <si>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</si>
  <si>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</si>
  <si>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</si>
  <si>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</si>
  <si>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</si>
  <si>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</si>
  <si>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80110</t>
  </si>
  <si>
    <t>Gimnazja</t>
  </si>
  <si>
    <t>Rozdz. 80113</t>
  </si>
  <si>
    <t>Dowożenie uczniów do szkół</t>
  </si>
  <si>
    <t>Rozdz. 80114</t>
  </si>
  <si>
    <t>Zespoły obsługi ekonomiczno - administracyjnej szkół</t>
  </si>
  <si>
    <t>Rozdz. 80146</t>
  </si>
  <si>
    <t>Dokształcanie i doskonalenie nauczycieli</t>
  </si>
  <si>
    <t>Dział 803</t>
  </si>
  <si>
    <t>Szkolnictwo wyższe</t>
  </si>
  <si>
    <t>Rozdz. 80309</t>
  </si>
  <si>
    <t>Pomoc materialna dla studentów i doktorantów</t>
  </si>
  <si>
    <t>Dział 851</t>
  </si>
  <si>
    <t>Ochrona zdrowia</t>
  </si>
  <si>
    <t>Przeciwdziałanie alkoholizmowi</t>
  </si>
  <si>
    <t>Rozdz. 85154</t>
  </si>
  <si>
    <t>Rozdz. 85195</t>
  </si>
  <si>
    <t>Dział 852</t>
  </si>
  <si>
    <t>Pomoc społeczna</t>
  </si>
  <si>
    <t>Rozdz. 85202</t>
  </si>
  <si>
    <t>Domy pomocy społecznej</t>
  </si>
  <si>
    <t>Rozdz. 85203</t>
  </si>
  <si>
    <t>Ośrodki wsparcia</t>
  </si>
  <si>
    <t>Rozdz. 85212</t>
  </si>
  <si>
    <t>Świadczenia rodzinne, zaliczka alimentacyjna oraz składki na ubezpieczenia emerytalne i rentowe z ubezpieczenia społecznego</t>
  </si>
  <si>
    <t>Rozdz. 85213</t>
  </si>
  <si>
    <t>Składki na ubezpieczenie zdrowotne opłacane za osoby pobierające niektóre świadczenia z pomocy społecznej oraz niektóre świadczenia rodzinne</t>
  </si>
  <si>
    <t>Rozdz. 85214</t>
  </si>
  <si>
    <t>Zasiłki i pomoc w naturze oraz składki na ubezpieczenie emerytalne i rentowe</t>
  </si>
  <si>
    <t>Rozdz. 85215</t>
  </si>
  <si>
    <t>Dodatki mieszkaniowe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</si>
  <si>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</si>
  <si>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</si>
  <si>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</si>
  <si>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</si>
  <si>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</si>
  <si>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</si>
  <si>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</si>
  <si>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</si>
  <si>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</si>
  <si>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Rozdz. 85395</t>
  </si>
  <si>
    <t>Dział 854</t>
  </si>
  <si>
    <t>Edukacyjna opieka wychowawcza</t>
  </si>
  <si>
    <t>Rozdz. 85401</t>
  </si>
  <si>
    <t>Świetlice szkolne</t>
  </si>
  <si>
    <t>Rozdz. 85415</t>
  </si>
  <si>
    <t>Pomoc materialna dla uczniów</t>
  </si>
  <si>
    <t>Dział 900</t>
  </si>
  <si>
    <t>Gospodarka komunalna i ochrona środowiska</t>
  </si>
  <si>
    <t>Rozdz. 90001</t>
  </si>
  <si>
    <t>Gospodarka ściekowa i ochrona wód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</si>
  <si>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</si>
  <si>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</si>
  <si>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</si>
  <si>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</si>
  <si>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</si>
  <si>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</si>
  <si>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Schroniska dla zwierząt</t>
  </si>
  <si>
    <t>Rozdz. 90015</t>
  </si>
  <si>
    <t>Oświetlenie ulic, placów i dróg</t>
  </si>
  <si>
    <t>Rozdz. 90017</t>
  </si>
  <si>
    <t>Zakłady gospodarki komunalnej</t>
  </si>
  <si>
    <t>Rozdz. 90095</t>
  </si>
  <si>
    <t>Pozostala działalność</t>
  </si>
  <si>
    <t>Dział 921</t>
  </si>
  <si>
    <t>Kultura i ochrona dziedzictwa narodowego</t>
  </si>
  <si>
    <t>Rozdz. 92105</t>
  </si>
  <si>
    <t>Pozostałe zadania w zakresie kultury</t>
  </si>
  <si>
    <t>Rozdz. 92109</t>
  </si>
  <si>
    <t>Domy i ośrodki kultury, świetlice i kluby</t>
  </si>
  <si>
    <t>Rozdz. 92116</t>
  </si>
  <si>
    <t>Biblioteki</t>
  </si>
  <si>
    <t>Rozdz. 92120</t>
  </si>
  <si>
    <t>Ochrona zabytków i opieka nad zabytkami</t>
  </si>
  <si>
    <t>Rozdz. 92195</t>
  </si>
  <si>
    <t>Dział 926</t>
  </si>
  <si>
    <t>Kultura fizyczna i sport</t>
  </si>
  <si>
    <t>Rozdz. 92601</t>
  </si>
  <si>
    <t>Obiekty sportowe</t>
  </si>
  <si>
    <t>Rozdz. 92604</t>
  </si>
  <si>
    <t>Instytucje kultury fizycznej</t>
  </si>
  <si>
    <t>Rozdz. 92605</t>
  </si>
  <si>
    <t>Zadania w zakresie kultury fizycznej i sportu</t>
  </si>
  <si>
    <t>Rozdz. 92695</t>
  </si>
  <si>
    <t>Rozdz. 01030</t>
  </si>
  <si>
    <t>Izby rolnicze</t>
  </si>
  <si>
    <t>Rozdz. 80195</t>
  </si>
  <si>
    <t>Urzędy naczelnych organów władzy państwowej, kontroli i ochrony prawa oraz sądownictwa</t>
  </si>
  <si>
    <t>Wydatki budżetowe ogółem</t>
  </si>
  <si>
    <t>w tym:</t>
  </si>
  <si>
    <t>bieżące</t>
  </si>
  <si>
    <t>wydatki bieżące</t>
  </si>
  <si>
    <t>wydatki majątkowe</t>
  </si>
  <si>
    <t>inwestycje</t>
  </si>
  <si>
    <t>Rozdz. 90013</t>
  </si>
  <si>
    <t>Dział - rozdział - paragraf - nazwa</t>
  </si>
  <si>
    <t>rezerwa ogólna</t>
  </si>
  <si>
    <t>rezerwa celowa</t>
  </si>
  <si>
    <t>inwestycyjne</t>
  </si>
  <si>
    <t>wynagrodzenia bezosobowe</t>
  </si>
  <si>
    <t>Rozdz. 75075</t>
  </si>
  <si>
    <t>Promocja jednostek samorządu terytorialnego</t>
  </si>
  <si>
    <t>Urzędny naczelnych organów władzy państwowej, kontroli i ochrony prawa oraz sądownictwa</t>
  </si>
  <si>
    <t xml:space="preserve">Urzędny naczelnych organów władzy państwowej, kontroli i ochrony prawa </t>
  </si>
  <si>
    <t>składki na ubezpieczenie społeczne</t>
  </si>
  <si>
    <t>Wynagrodzenia bezosobowe</t>
  </si>
  <si>
    <t>zakup leków, wyrobów medycznych i produktów biobójczych</t>
  </si>
  <si>
    <t>podatek od nieruchomości</t>
  </si>
  <si>
    <t>Rozdz. 85153</t>
  </si>
  <si>
    <t>zwalczanie narkomanii</t>
  </si>
  <si>
    <t>szkolenia pracowników niebędących członkami korpusu służby cywilnej</t>
  </si>
  <si>
    <t>pozostałe podatki na rzecz budżetów jednostek samorządu terytorialnego</t>
  </si>
  <si>
    <t>dotacja podmiotowa z budżetu dla pozostałych jednostek niezaliczanych do sektora finansów publicznych</t>
  </si>
  <si>
    <t>wydatki osobowe niezaliczane do wynagrodzeń</t>
  </si>
  <si>
    <t>dodatkowe wynagrodzenia roczne</t>
  </si>
  <si>
    <t>opłata z tytułu zakupu usług telekomunikacyjnych telefonii stacjonarnej</t>
  </si>
  <si>
    <t>odpis na zakładowy fundusz świadczeń socjalnych</t>
  </si>
  <si>
    <t>Składki na ubezpieczenie zdrowotne opłacane za osoby pobierające niektóre świadczenia z pomocy społecznej, niektóre oraz niektóre świadczenia rodzinne oraz zan osoby uczestniczące w zajęciach w centrum integracji społecznej</t>
  </si>
  <si>
    <t xml:space="preserve">składki na ubezpieczenie zdrowotne </t>
  </si>
  <si>
    <t>Składki na Fundusz Pracy</t>
  </si>
  <si>
    <t>inne formy pomocy dla uczniów</t>
  </si>
  <si>
    <t>Rozdz. 85419</t>
  </si>
  <si>
    <t>Ośrodki rewalidacyjno - wychowawcze</t>
  </si>
  <si>
    <t xml:space="preserve">wynagrodzenia osobowe pracowników </t>
  </si>
  <si>
    <t xml:space="preserve">składki na ubezpieczenia społeczne </t>
  </si>
  <si>
    <t>dotacje celowe z budżetu na finansowanie lub dofinansowanie kosztów realizacji inwestycji i zakupów inwestycyjnych zakładów budżetowych</t>
  </si>
  <si>
    <t>Rozdz. 85404</t>
  </si>
  <si>
    <t>w tym: zadania zlecone</t>
  </si>
  <si>
    <t>opłata za administrowanie i czynsze za budynki, lokale i pomieszczenia garażowe</t>
  </si>
  <si>
    <t>wydatki majątkowe w tym:</t>
  </si>
  <si>
    <t>majątkowe bez inwestycyjnych</t>
  </si>
  <si>
    <t>wydatki majątkowe bez inwestycjnych</t>
  </si>
  <si>
    <t>wydatki majątkowe bez inwestycyjnych</t>
  </si>
  <si>
    <t xml:space="preserve">zadania własne </t>
  </si>
  <si>
    <t>zadania zlecone</t>
  </si>
  <si>
    <t>Inwestycyjne</t>
  </si>
  <si>
    <t>niewłaściwe obciążenie oraz uznanie rachunku bieżącego</t>
  </si>
  <si>
    <t>Rozdz. 01008</t>
  </si>
  <si>
    <t>Melioracje wodne</t>
  </si>
  <si>
    <t>Rozdz. 60095</t>
  </si>
  <si>
    <t>Rozdz. 75113</t>
  </si>
  <si>
    <t>Wybory do Parlamentu Europejskiego</t>
  </si>
  <si>
    <t>Dział 752</t>
  </si>
  <si>
    <t>Obrona narodowa</t>
  </si>
  <si>
    <t>Rozdz. 75212</t>
  </si>
  <si>
    <t>Pozostałe wydatki obronne</t>
  </si>
  <si>
    <t>wpłaty od jednostek na fundusz celowy</t>
  </si>
  <si>
    <t>Rozdz. 75815</t>
  </si>
  <si>
    <t>Wpływy do wyjaśnienia</t>
  </si>
  <si>
    <t>opłaty na rzecz budżetu państwa</t>
  </si>
  <si>
    <t>różnice kursowe</t>
  </si>
  <si>
    <t>stypendia i zasiłki dla studentów</t>
  </si>
  <si>
    <t>dotacja celowa z budżetu na finansowanie lub dofinansowanie zadań zleconych do realizacji fundacjom</t>
  </si>
  <si>
    <t>opłaty z tytułu usług telekomunikacyjnych telefonii komórkowej</t>
  </si>
  <si>
    <t>zakup usług obejmujących wykonanie ekspertyz, analiz i opinii</t>
  </si>
  <si>
    <t>odsetki od nieterminowych wpłat z tytułu pozostałych podatków i opłat</t>
  </si>
  <si>
    <t>zakup usług remotowo - konserwatorskich dotyczących obiektów zabytkowych będących w użytkowaniu jednostek budżetowych</t>
  </si>
  <si>
    <t>dotace celowe z budżetu na finansowanie lub dofinansowanie kosztów realizacji inwestycji i zakupów inwestycyjnych zakładów budżetowych</t>
  </si>
  <si>
    <t>Rozdz. 75495</t>
  </si>
  <si>
    <t>Dotacja celowa z budżetu na finansowanie lub dofinansowanie zadań zleconych do realizacji pozostałym jednostkom niezaliczanym do sektora finansów publicznych</t>
  </si>
  <si>
    <t>Planowane wydatki na 2010r.</t>
  </si>
  <si>
    <t>Rozdz. 75814</t>
  </si>
  <si>
    <t>Różne rozliczenia finansowe</t>
  </si>
  <si>
    <t>pozostałe odsetki</t>
  </si>
  <si>
    <t>składki na ubezpieczenie zdrowotne</t>
  </si>
  <si>
    <t>zadania powierzone</t>
  </si>
  <si>
    <t>Zadania własne, zlecone i powierzone ogółem</t>
  </si>
  <si>
    <t>Rozdz. 85216</t>
  </si>
  <si>
    <t>Zasiłki stałe</t>
  </si>
  <si>
    <t>wpłaty jednostek na fundusz celowy</t>
  </si>
  <si>
    <t>dotacje celowe z budżetu na finansowanie lub dofinansowanie prac remontowych i konserwatorskich obiektów zabytkowych, przekazane jednostkom niezaliczanym do sektora finansów publicznych</t>
  </si>
  <si>
    <t>Wypłaty z tytułu gwarancji i poręczeń</t>
  </si>
  <si>
    <t>wpłaty z tytułu gwarancji i poręczeń</t>
  </si>
  <si>
    <t xml:space="preserve">Załącznik Nr 2 </t>
  </si>
  <si>
    <t>Rady Miejskiej w Nysie</t>
  </si>
  <si>
    <t>Planowane wydatki budżetowe na 2010 rok</t>
  </si>
  <si>
    <t>do uchwały Nr XL/622/09</t>
  </si>
  <si>
    <t>z dnia 29 grudnia 2009 r.</t>
  </si>
  <si>
    <t>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</si>
</sst>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sz val="10"/>
      <color indexed="21"/>
      <name val="Arial"/>
      <family val="0"/>
    </font>
    <font>
      <b/>
      <i/>
      <sz val="1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name val="Georgia"/>
      <family val="1"/>
    </font>
    <font>
      <b/>
      <sz val="9"/>
      <name val="Arial"/>
      <family val="2"/>
    </font>
    <font>
      <sz val="6"/>
      <name val="Arial"/>
      <family val="0"/>
    </font>
    <font>
      <b/>
      <sz val="11"/>
      <name val="Arial"/>
      <family val="2"/>
    </font>
    <font>
      <b/>
      <sz val="10"/>
      <color indexed="60"/>
      <name val="Georgia"/>
      <family val="1"/>
    </font>
    <font>
      <sz val="10"/>
      <color indexed="60"/>
      <name val="Arial"/>
      <family val="0"/>
    </font>
    <font>
      <b/>
      <sz val="10"/>
      <color indexed="12"/>
      <name val="Georgia"/>
      <family val="1"/>
    </font>
    <font>
      <b/>
      <sz val="10"/>
      <color indexed="21"/>
      <name val="Georgia"/>
      <family val="1"/>
    </font>
    <font>
      <b/>
      <sz val="10"/>
      <color indexed="60"/>
      <name val="Arial"/>
      <family val="2"/>
    </font>
    <font>
      <b/>
      <sz val="12"/>
      <name val="Georgia"/>
      <family val="1"/>
    </font>
    <font>
      <b/>
      <sz val="16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i/>
      <sz val="10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49" fontId="6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2" xfId="0" applyNumberForma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9" fontId="7" fillId="0" borderId="2" xfId="0" applyNumberFormat="1" applyFont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/>
    </xf>
    <xf numFmtId="49" fontId="3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" fontId="1" fillId="3" borderId="4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/>
    </xf>
    <xf numFmtId="49" fontId="0" fillId="0" borderId="2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3" xfId="0" applyNumberFormat="1" applyFont="1" applyBorder="1" applyAlignment="1">
      <alignment vertical="center" wrapText="1"/>
    </xf>
    <xf numFmtId="4" fontId="15" fillId="4" borderId="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6" fillId="0" borderId="7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18" fillId="0" borderId="7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16" fillId="0" borderId="4" xfId="0" applyFont="1" applyFill="1" applyBorder="1" applyAlignment="1">
      <alignment vertical="top"/>
    </xf>
    <xf numFmtId="4" fontId="16" fillId="0" borderId="4" xfId="0" applyNumberFormat="1" applyFont="1" applyFill="1" applyBorder="1" applyAlignment="1">
      <alignment/>
    </xf>
    <xf numFmtId="0" fontId="18" fillId="0" borderId="4" xfId="0" applyFont="1" applyFill="1" applyBorder="1" applyAlignment="1">
      <alignment vertical="top"/>
    </xf>
    <xf numFmtId="4" fontId="18" fillId="0" borderId="4" xfId="0" applyNumberFormat="1" applyFont="1" applyFill="1" applyBorder="1" applyAlignment="1">
      <alignment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 vertical="center" wrapText="1"/>
    </xf>
    <xf numFmtId="4" fontId="9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9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wrapText="1"/>
    </xf>
    <xf numFmtId="0" fontId="7" fillId="0" borderId="17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49" fontId="9" fillId="0" borderId="20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49" fontId="0" fillId="0" borderId="8" xfId="0" applyNumberFormat="1" applyFon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8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9" fillId="0" borderId="9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49" fontId="9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49" fontId="9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" fontId="19" fillId="0" borderId="4" xfId="0" applyNumberFormat="1" applyFont="1" applyFill="1" applyBorder="1" applyAlignment="1">
      <alignment horizontal="right" vertical="center"/>
    </xf>
    <xf numFmtId="4" fontId="21" fillId="5" borderId="4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/>
    </xf>
    <xf numFmtId="4" fontId="18" fillId="0" borderId="7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7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29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7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2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1" fillId="3" borderId="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2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5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0" fillId="0" borderId="25" xfId="0" applyNumberFormat="1" applyFont="1" applyBorder="1" applyAlignment="1">
      <alignment/>
    </xf>
    <xf numFmtId="4" fontId="1" fillId="3" borderId="6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1" fillId="3" borderId="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1" fillId="3" borderId="22" xfId="0" applyNumberFormat="1" applyFont="1" applyFill="1" applyBorder="1" applyAlignment="1">
      <alignment/>
    </xf>
    <xf numFmtId="4" fontId="10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9" fillId="0" borderId="31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1" fillId="3" borderId="21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0" fontId="12" fillId="5" borderId="4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 wrapText="1"/>
    </xf>
    <xf numFmtId="4" fontId="12" fillId="5" borderId="4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5" fillId="6" borderId="12" xfId="0" applyFont="1" applyFill="1" applyBorder="1" applyAlignment="1">
      <alignment vertical="center"/>
    </xf>
    <xf numFmtId="49" fontId="25" fillId="6" borderId="2" xfId="0" applyNumberFormat="1" applyFont="1" applyFill="1" applyBorder="1" applyAlignment="1">
      <alignment vertical="center" wrapText="1"/>
    </xf>
    <xf numFmtId="4" fontId="25" fillId="6" borderId="28" xfId="0" applyNumberFormat="1" applyFont="1" applyFill="1" applyBorder="1" applyAlignment="1">
      <alignment/>
    </xf>
    <xf numFmtId="0" fontId="28" fillId="6" borderId="11" xfId="0" applyFont="1" applyFill="1" applyBorder="1" applyAlignment="1">
      <alignment vertical="center"/>
    </xf>
    <xf numFmtId="49" fontId="15" fillId="6" borderId="1" xfId="0" applyNumberFormat="1" applyFont="1" applyFill="1" applyBorder="1" applyAlignment="1">
      <alignment vertical="center" wrapText="1"/>
    </xf>
    <xf numFmtId="4" fontId="15" fillId="6" borderId="27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4" fontId="1" fillId="3" borderId="7" xfId="0" applyNumberFormat="1" applyFont="1" applyFill="1" applyBorder="1" applyAlignment="1">
      <alignment horizontal="right"/>
    </xf>
    <xf numFmtId="0" fontId="9" fillId="0" borderId="1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4" fontId="3" fillId="0" borderId="29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49" fontId="7" fillId="0" borderId="8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/>
    </xf>
    <xf numFmtId="4" fontId="20" fillId="0" borderId="30" xfId="0" applyNumberFormat="1" applyFont="1" applyBorder="1" applyAlignment="1">
      <alignment/>
    </xf>
    <xf numFmtId="0" fontId="0" fillId="0" borderId="23" xfId="0" applyBorder="1" applyAlignment="1">
      <alignment vertical="center"/>
    </xf>
    <xf numFmtId="49" fontId="0" fillId="0" borderId="24" xfId="0" applyNumberFormat="1" applyBorder="1" applyAlignment="1">
      <alignment vertical="center" wrapText="1"/>
    </xf>
    <xf numFmtId="4" fontId="0" fillId="0" borderId="31" xfId="0" applyNumberFormat="1" applyBorder="1" applyAlignment="1">
      <alignment/>
    </xf>
    <xf numFmtId="0" fontId="29" fillId="6" borderId="16" xfId="0" applyFont="1" applyFill="1" applyBorder="1" applyAlignment="1">
      <alignment vertical="center"/>
    </xf>
    <xf numFmtId="49" fontId="1" fillId="6" borderId="3" xfId="0" applyNumberFormat="1" applyFont="1" applyFill="1" applyBorder="1" applyAlignment="1">
      <alignment vertical="center" wrapText="1"/>
    </xf>
    <xf numFmtId="4" fontId="1" fillId="6" borderId="26" xfId="0" applyNumberFormat="1" applyFont="1" applyFill="1" applyBorder="1" applyAlignment="1">
      <alignment/>
    </xf>
    <xf numFmtId="0" fontId="6" fillId="0" borderId="18" xfId="0" applyFont="1" applyBorder="1" applyAlignment="1">
      <alignment vertical="center"/>
    </xf>
    <xf numFmtId="4" fontId="25" fillId="0" borderId="29" xfId="0" applyNumberFormat="1" applyFont="1" applyBorder="1" applyAlignment="1">
      <alignment/>
    </xf>
    <xf numFmtId="49" fontId="7" fillId="0" borderId="8" xfId="0" applyNumberFormat="1" applyFont="1" applyFill="1" applyBorder="1" applyAlignment="1">
      <alignment vertical="center" wrapText="1"/>
    </xf>
    <xf numFmtId="4" fontId="25" fillId="0" borderId="29" xfId="0" applyNumberFormat="1" applyFont="1" applyFill="1" applyBorder="1" applyAlignment="1">
      <alignment/>
    </xf>
    <xf numFmtId="0" fontId="7" fillId="0" borderId="17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 wrapText="1"/>
    </xf>
    <xf numFmtId="4" fontId="7" fillId="0" borderId="25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" fontId="5" fillId="0" borderId="30" xfId="0" applyNumberFormat="1" applyFont="1" applyBorder="1" applyAlignment="1">
      <alignment/>
    </xf>
    <xf numFmtId="0" fontId="5" fillId="0" borderId="18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4" fontId="5" fillId="0" borderId="29" xfId="0" applyNumberFormat="1" applyFont="1" applyBorder="1" applyAlignment="1">
      <alignment/>
    </xf>
    <xf numFmtId="0" fontId="31" fillId="0" borderId="16" xfId="0" applyFont="1" applyBorder="1" applyAlignment="1">
      <alignment vertical="center"/>
    </xf>
    <xf numFmtId="49" fontId="31" fillId="0" borderId="3" xfId="0" applyNumberFormat="1" applyFont="1" applyBorder="1" applyAlignment="1">
      <alignment vertical="center" wrapText="1"/>
    </xf>
    <xf numFmtId="4" fontId="31" fillId="0" borderId="26" xfId="0" applyNumberFormat="1" applyFont="1" applyBorder="1" applyAlignment="1">
      <alignment/>
    </xf>
    <xf numFmtId="0" fontId="11" fillId="3" borderId="6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vertical="center" wrapText="1"/>
    </xf>
    <xf numFmtId="4" fontId="11" fillId="3" borderId="6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0" fillId="0" borderId="8" xfId="0" applyNumberFormat="1" applyFont="1" applyBorder="1" applyAlignment="1">
      <alignment vertical="center" wrapText="1"/>
    </xf>
    <xf numFmtId="4" fontId="0" fillId="0" borderId="29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2" fillId="5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4" fillId="0" borderId="32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6" fillId="0" borderId="0" xfId="0" applyNumberFormat="1" applyFont="1" applyAlignment="1">
      <alignment horizontal="center" vertical="center" wrapText="1"/>
    </xf>
    <xf numFmtId="0" fontId="0" fillId="0" borderId="3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6"/>
  <sheetViews>
    <sheetView tabSelected="1" zoomScale="120" zoomScaleNormal="120" zoomScaleSheetLayoutView="75" workbookViewId="0" topLeftCell="A1">
      <selection activeCell="A1" sqref="A1:B5"/>
    </sheetView>
  </sheetViews>
  <sheetFormatPr defaultColWidth="9.140625" defaultRowHeight="12.75"/>
  <cols>
    <col min="1" max="1" width="15.140625" style="38" customWidth="1"/>
    <col min="2" max="2" width="38.28125" style="2" customWidth="1"/>
    <col min="3" max="3" width="34.28125" style="1" customWidth="1"/>
    <col min="4" max="4" width="10.57421875" style="0" bestFit="1" customWidth="1"/>
  </cols>
  <sheetData>
    <row r="1" spans="1:3" ht="12.75">
      <c r="A1" s="284"/>
      <c r="B1" s="283"/>
      <c r="C1" s="272"/>
    </row>
    <row r="2" spans="1:4" ht="12.75">
      <c r="A2" s="283"/>
      <c r="B2" s="283"/>
      <c r="C2" s="283" t="s">
        <v>302</v>
      </c>
      <c r="D2" s="283"/>
    </row>
    <row r="3" spans="1:4" ht="12.75">
      <c r="A3" s="283"/>
      <c r="B3" s="283"/>
      <c r="C3" s="272" t="s">
        <v>305</v>
      </c>
      <c r="D3" s="272"/>
    </row>
    <row r="4" spans="1:4" ht="12.75">
      <c r="A4" s="283"/>
      <c r="B4" s="283"/>
      <c r="C4" s="273" t="s">
        <v>303</v>
      </c>
      <c r="D4" s="272"/>
    </row>
    <row r="5" spans="1:4" ht="12.75">
      <c r="A5" s="283"/>
      <c r="B5" s="283"/>
      <c r="C5" s="283" t="s">
        <v>306</v>
      </c>
      <c r="D5" s="283"/>
    </row>
    <row r="6" spans="1:3" ht="12.75">
      <c r="A6" s="285" t="s">
        <v>304</v>
      </c>
      <c r="B6" s="283"/>
      <c r="C6" s="283"/>
    </row>
    <row r="7" spans="1:3" ht="12.75">
      <c r="A7" s="283"/>
      <c r="B7" s="283"/>
      <c r="C7" s="283"/>
    </row>
    <row r="8" spans="1:3" ht="40.5" customHeight="1">
      <c r="A8" s="283"/>
      <c r="B8" s="283"/>
      <c r="C8" s="283"/>
    </row>
    <row r="9" spans="1:3" ht="15" customHeight="1" thickBot="1">
      <c r="A9" s="286"/>
      <c r="B9" s="286"/>
      <c r="C9" s="286"/>
    </row>
    <row r="10" spans="1:3" s="148" customFormat="1" ht="13.5" thickBot="1">
      <c r="A10" s="279" t="s">
        <v>224</v>
      </c>
      <c r="B10" s="280"/>
      <c r="C10" s="138" t="s">
        <v>289</v>
      </c>
    </row>
    <row r="11" spans="1:3" ht="12.75" customHeight="1" thickBot="1">
      <c r="A11" s="278">
        <v>1</v>
      </c>
      <c r="B11" s="277"/>
      <c r="C11" s="122" t="s">
        <v>307</v>
      </c>
    </row>
    <row r="12" spans="1:3" s="3" customFormat="1" ht="16.5" thickBot="1">
      <c r="A12" s="276" t="s">
        <v>217</v>
      </c>
      <c r="B12" s="277"/>
      <c r="C12" s="37">
        <f>SUM(C16)</f>
        <v>162121740.2</v>
      </c>
    </row>
    <row r="13" spans="1:3" s="17" customFormat="1" ht="12.75">
      <c r="A13" s="255" t="s">
        <v>218</v>
      </c>
      <c r="B13" s="256" t="s">
        <v>262</v>
      </c>
      <c r="C13" s="257">
        <f>C16-C14</f>
        <v>147045620.2</v>
      </c>
    </row>
    <row r="14" spans="1:3" s="12" customFormat="1" ht="12.75">
      <c r="A14" s="211"/>
      <c r="B14" s="212" t="s">
        <v>263</v>
      </c>
      <c r="C14" s="168">
        <f>C971</f>
        <v>15076120</v>
      </c>
    </row>
    <row r="15" spans="1:3" s="12" customFormat="1" ht="13.5" thickBot="1">
      <c r="A15" s="258"/>
      <c r="B15" s="259" t="s">
        <v>294</v>
      </c>
      <c r="C15" s="260">
        <v>0</v>
      </c>
    </row>
    <row r="16" spans="1:3" ht="13.5" thickBot="1">
      <c r="A16" s="213" t="s">
        <v>295</v>
      </c>
      <c r="B16" s="214"/>
      <c r="C16" s="215">
        <f>SUM(C21,C57,C96,C120,C145,C156,C218,C245,C298,C303,C308,C327,C505,C510,C549,C717,C756,C792,C868,C929,C234)</f>
        <v>162121740.2</v>
      </c>
    </row>
    <row r="17" spans="1:3" s="42" customFormat="1" ht="13.5" thickBot="1">
      <c r="A17" s="45" t="s">
        <v>218</v>
      </c>
      <c r="B17" s="114" t="s">
        <v>220</v>
      </c>
      <c r="C17" s="46">
        <f>SUM(C22,C58,C97,C121,C146,C157,C219,C246,C299,C304,C309,C328,C506,C511,C550,C718,C757,C793,C869,C930,C235)</f>
        <v>117712081.74000001</v>
      </c>
    </row>
    <row r="18" spans="1:3" s="42" customFormat="1" ht="13.5" thickBot="1">
      <c r="A18" s="45"/>
      <c r="B18" s="115" t="s">
        <v>258</v>
      </c>
      <c r="C18" s="72">
        <f>SUM(C19:C20)</f>
        <v>44409658.46</v>
      </c>
    </row>
    <row r="19" spans="1:3" s="151" customFormat="1" ht="13.5" thickBot="1">
      <c r="A19" s="149"/>
      <c r="B19" s="150" t="s">
        <v>259</v>
      </c>
      <c r="C19" s="152">
        <f>SUM(C24,C60,C795,)</f>
        <v>1940606</v>
      </c>
    </row>
    <row r="20" spans="1:3" s="44" customFormat="1" ht="13.5" thickBot="1">
      <c r="A20" s="47"/>
      <c r="B20" s="116" t="s">
        <v>222</v>
      </c>
      <c r="C20" s="48">
        <f>SUM(C25,C61,C98,C122,C158,C247,C329,C551,C719,C796,C870,C932,C310,C236)</f>
        <v>42469052.46</v>
      </c>
    </row>
    <row r="21" spans="1:3" s="3" customFormat="1" ht="13.5" thickBot="1">
      <c r="A21" s="39" t="s">
        <v>55</v>
      </c>
      <c r="B21" s="20" t="s">
        <v>56</v>
      </c>
      <c r="C21" s="22">
        <f>SUM(C37,C40,C30,C26)</f>
        <v>5617610</v>
      </c>
    </row>
    <row r="22" spans="1:3" s="16" customFormat="1" ht="12.75">
      <c r="A22" s="80" t="s">
        <v>218</v>
      </c>
      <c r="B22" s="19" t="s">
        <v>220</v>
      </c>
      <c r="C22" s="169">
        <f>SUM(C38,C41,C27,C31)</f>
        <v>3667004</v>
      </c>
    </row>
    <row r="23" spans="1:3" s="16" customFormat="1" ht="12.75">
      <c r="A23" s="80"/>
      <c r="B23" s="70" t="s">
        <v>258</v>
      </c>
      <c r="C23" s="168">
        <f>SUM(C24:C25)</f>
        <v>1950606</v>
      </c>
    </row>
    <row r="24" spans="1:3" s="12" customFormat="1" ht="12.75">
      <c r="A24" s="78"/>
      <c r="B24" s="13" t="s">
        <v>261</v>
      </c>
      <c r="C24" s="170">
        <f>SUM(C33)</f>
        <v>1940606</v>
      </c>
    </row>
    <row r="25" spans="1:3" s="14" customFormat="1" ht="13.5" thickBot="1">
      <c r="A25" s="79"/>
      <c r="B25" s="23" t="s">
        <v>222</v>
      </c>
      <c r="C25" s="162">
        <f>SUM(C34,C42,C28)</f>
        <v>10000</v>
      </c>
    </row>
    <row r="26" spans="1:3" s="3" customFormat="1" ht="30" customHeight="1" thickBot="1">
      <c r="A26" s="40" t="s">
        <v>266</v>
      </c>
      <c r="B26" s="24" t="s">
        <v>267</v>
      </c>
      <c r="C26" s="28">
        <f>SUM(C27:C28)</f>
        <v>10000</v>
      </c>
    </row>
    <row r="27" spans="1:3" s="17" customFormat="1" ht="12.75">
      <c r="A27" s="77" t="s">
        <v>218</v>
      </c>
      <c r="B27" s="29" t="s">
        <v>220</v>
      </c>
      <c r="C27" s="157">
        <v>0</v>
      </c>
    </row>
    <row r="28" spans="1:3" s="14" customFormat="1" ht="12.75">
      <c r="A28" s="81"/>
      <c r="B28" s="15" t="s">
        <v>222</v>
      </c>
      <c r="C28" s="166">
        <f>C29</f>
        <v>10000</v>
      </c>
    </row>
    <row r="29" spans="1:3" s="8" customFormat="1" ht="31.5" customHeight="1" thickBot="1">
      <c r="A29" s="83">
        <v>6050</v>
      </c>
      <c r="B29" s="26" t="s">
        <v>1</v>
      </c>
      <c r="C29" s="171">
        <v>10000</v>
      </c>
    </row>
    <row r="30" spans="1:3" s="3" customFormat="1" ht="30" customHeight="1" thickBot="1">
      <c r="A30" s="40" t="s">
        <v>57</v>
      </c>
      <c r="B30" s="24" t="s">
        <v>58</v>
      </c>
      <c r="C30" s="28">
        <f>SUM(C31:C32)</f>
        <v>5430000</v>
      </c>
    </row>
    <row r="31" spans="1:3" s="17" customFormat="1" ht="12.75">
      <c r="A31" s="77" t="s">
        <v>218</v>
      </c>
      <c r="B31" s="29" t="s">
        <v>220</v>
      </c>
      <c r="C31" s="30">
        <f>SUM(C36)</f>
        <v>3489394</v>
      </c>
    </row>
    <row r="32" spans="1:3" s="3" customFormat="1" ht="12.75">
      <c r="A32" s="108"/>
      <c r="B32" s="69" t="s">
        <v>221</v>
      </c>
      <c r="C32" s="172">
        <f>SUM(C33:C34)</f>
        <v>1940606</v>
      </c>
    </row>
    <row r="33" spans="1:3" s="12" customFormat="1" ht="12.75">
      <c r="A33" s="84" t="s">
        <v>218</v>
      </c>
      <c r="B33" s="13" t="s">
        <v>261</v>
      </c>
      <c r="C33" s="173">
        <f>SUM(C35)</f>
        <v>1940606</v>
      </c>
    </row>
    <row r="34" spans="1:3" s="14" customFormat="1" ht="12.75">
      <c r="A34" s="81"/>
      <c r="B34" s="15" t="s">
        <v>222</v>
      </c>
      <c r="C34" s="166">
        <v>0</v>
      </c>
    </row>
    <row r="35" spans="1:3" s="10" customFormat="1" ht="63.75">
      <c r="A35" s="85">
        <v>6010</v>
      </c>
      <c r="B35" s="11" t="s">
        <v>2</v>
      </c>
      <c r="C35" s="174">
        <v>1940606</v>
      </c>
    </row>
    <row r="36" spans="1:3" s="10" customFormat="1" ht="12.75">
      <c r="A36" s="268">
        <v>8020</v>
      </c>
      <c r="B36" s="56" t="s">
        <v>300</v>
      </c>
      <c r="C36" s="230">
        <v>3489394</v>
      </c>
    </row>
    <row r="37" spans="1:3" s="3" customFormat="1" ht="13.5" thickBot="1">
      <c r="A37" s="51" t="s">
        <v>213</v>
      </c>
      <c r="B37" s="52" t="s">
        <v>214</v>
      </c>
      <c r="C37" s="194">
        <f>SUM(C39)</f>
        <v>30000</v>
      </c>
    </row>
    <row r="38" spans="1:3" s="17" customFormat="1" ht="12.75">
      <c r="A38" s="77" t="s">
        <v>218</v>
      </c>
      <c r="B38" s="29" t="s">
        <v>220</v>
      </c>
      <c r="C38" s="157">
        <f>SUM(C39)</f>
        <v>30000</v>
      </c>
    </row>
    <row r="39" spans="1:3" ht="39" customHeight="1" thickBot="1">
      <c r="A39" s="86">
        <v>2850</v>
      </c>
      <c r="B39" s="18" t="s">
        <v>5</v>
      </c>
      <c r="C39" s="175">
        <v>30000</v>
      </c>
    </row>
    <row r="40" spans="1:3" s="4" customFormat="1" ht="13.5" thickBot="1">
      <c r="A40" s="40" t="s">
        <v>59</v>
      </c>
      <c r="B40" s="24" t="s">
        <v>60</v>
      </c>
      <c r="C40" s="28">
        <f>SUM(C41:C42)</f>
        <v>147610</v>
      </c>
    </row>
    <row r="41" spans="1:3" s="17" customFormat="1" ht="12.75">
      <c r="A41" s="77" t="s">
        <v>218</v>
      </c>
      <c r="B41" s="29" t="s">
        <v>220</v>
      </c>
      <c r="C41" s="157">
        <f>SUM(C43:C56)</f>
        <v>147610</v>
      </c>
    </row>
    <row r="42" spans="1:3" s="17" customFormat="1" ht="12.75">
      <c r="A42" s="87" t="s">
        <v>218</v>
      </c>
      <c r="B42" s="36" t="s">
        <v>227</v>
      </c>
      <c r="C42" s="176">
        <v>0</v>
      </c>
    </row>
    <row r="43" spans="1:3" s="17" customFormat="1" ht="25.5">
      <c r="A43" s="103">
        <v>3020</v>
      </c>
      <c r="B43" s="61" t="s">
        <v>3</v>
      </c>
      <c r="C43" s="161">
        <v>0</v>
      </c>
    </row>
    <row r="44" spans="1:3" s="5" customFormat="1" ht="12.75">
      <c r="A44" s="88">
        <v>3030</v>
      </c>
      <c r="B44" s="7" t="s">
        <v>21</v>
      </c>
      <c r="C44" s="158">
        <v>109200</v>
      </c>
    </row>
    <row r="45" spans="1:3" s="5" customFormat="1" ht="12.75">
      <c r="A45" s="88">
        <v>4010</v>
      </c>
      <c r="B45" s="7" t="s">
        <v>4</v>
      </c>
      <c r="C45" s="158">
        <v>0</v>
      </c>
    </row>
    <row r="46" spans="1:3" s="5" customFormat="1" ht="12.75">
      <c r="A46" s="88">
        <v>4110</v>
      </c>
      <c r="B46" s="7" t="s">
        <v>6</v>
      </c>
      <c r="C46" s="158">
        <v>0</v>
      </c>
    </row>
    <row r="47" spans="1:3" s="5" customFormat="1" ht="12.75">
      <c r="A47" s="88">
        <v>4120</v>
      </c>
      <c r="B47" s="7" t="s">
        <v>7</v>
      </c>
      <c r="C47" s="158">
        <v>0</v>
      </c>
    </row>
    <row r="48" spans="1:3" s="5" customFormat="1" ht="12.75">
      <c r="A48" s="88">
        <v>4170</v>
      </c>
      <c r="B48" s="7" t="s">
        <v>228</v>
      </c>
      <c r="C48" s="158">
        <v>1000</v>
      </c>
    </row>
    <row r="49" spans="1:3" s="5" customFormat="1" ht="12.75">
      <c r="A49" s="88">
        <v>4210</v>
      </c>
      <c r="B49" s="7" t="s">
        <v>9</v>
      </c>
      <c r="C49" s="158">
        <v>18210</v>
      </c>
    </row>
    <row r="50" spans="1:3" s="5" customFormat="1" ht="12.75">
      <c r="A50" s="88">
        <v>4260</v>
      </c>
      <c r="B50" s="7" t="s">
        <v>20</v>
      </c>
      <c r="C50" s="158">
        <v>0</v>
      </c>
    </row>
    <row r="51" spans="1:3" s="5" customFormat="1" ht="12.75">
      <c r="A51" s="88">
        <v>4300</v>
      </c>
      <c r="B51" s="7" t="s">
        <v>10</v>
      </c>
      <c r="C51" s="158">
        <v>7000</v>
      </c>
    </row>
    <row r="52" spans="1:3" s="5" customFormat="1" ht="25.5">
      <c r="A52" s="89">
        <v>4360</v>
      </c>
      <c r="B52" s="31" t="s">
        <v>23</v>
      </c>
      <c r="C52" s="159">
        <v>700</v>
      </c>
    </row>
    <row r="53" spans="1:3" s="5" customFormat="1" ht="25.5">
      <c r="A53" s="89">
        <v>4370</v>
      </c>
      <c r="B53" s="31" t="s">
        <v>11</v>
      </c>
      <c r="C53" s="159">
        <v>0</v>
      </c>
    </row>
    <row r="54" spans="1:3" s="5" customFormat="1" ht="12.75">
      <c r="A54" s="88">
        <v>4430</v>
      </c>
      <c r="B54" s="7" t="s">
        <v>12</v>
      </c>
      <c r="C54" s="158">
        <v>11500</v>
      </c>
    </row>
    <row r="55" spans="1:3" s="5" customFormat="1" ht="25.5">
      <c r="A55" s="88">
        <v>4740</v>
      </c>
      <c r="B55" s="7" t="s">
        <v>13</v>
      </c>
      <c r="C55" s="158">
        <v>0</v>
      </c>
    </row>
    <row r="56" spans="1:3" s="5" customFormat="1" ht="26.25" thickBot="1">
      <c r="A56" s="128">
        <v>4750</v>
      </c>
      <c r="B56" s="129" t="s">
        <v>14</v>
      </c>
      <c r="C56" s="165">
        <v>0</v>
      </c>
    </row>
    <row r="57" spans="1:3" s="3" customFormat="1" ht="13.5" thickBot="1">
      <c r="A57" s="39" t="s">
        <v>61</v>
      </c>
      <c r="B57" s="20" t="s">
        <v>62</v>
      </c>
      <c r="C57" s="22">
        <f>SUM(C62,C82,C70,C92)</f>
        <v>26249536.66</v>
      </c>
    </row>
    <row r="58" spans="1:3" s="17" customFormat="1" ht="12.75">
      <c r="A58" s="77" t="s">
        <v>218</v>
      </c>
      <c r="B58" s="29" t="s">
        <v>220</v>
      </c>
      <c r="C58" s="157">
        <f>SUM(C63,C83,C71,C93)</f>
        <v>6728536.66</v>
      </c>
    </row>
    <row r="59" spans="1:3" s="17" customFormat="1" ht="12.75">
      <c r="A59" s="77"/>
      <c r="B59" s="71" t="s">
        <v>258</v>
      </c>
      <c r="C59" s="168">
        <f>SUM(C60:C61)</f>
        <v>19521000</v>
      </c>
    </row>
    <row r="60" spans="1:3" s="12" customFormat="1" ht="12.75">
      <c r="A60" s="78"/>
      <c r="B60" s="13" t="s">
        <v>261</v>
      </c>
      <c r="C60" s="170">
        <f>SUM(C65)</f>
        <v>0</v>
      </c>
    </row>
    <row r="61" spans="1:3" s="14" customFormat="1" ht="13.5" thickBot="1">
      <c r="A61" s="79"/>
      <c r="B61" s="23" t="s">
        <v>222</v>
      </c>
      <c r="C61" s="162">
        <f>SUM(C69,C91,C81,C95,C80)</f>
        <v>19521000</v>
      </c>
    </row>
    <row r="62" spans="1:3" s="3" customFormat="1" ht="13.5" thickBot="1">
      <c r="A62" s="40" t="s">
        <v>63</v>
      </c>
      <c r="B62" s="24" t="s">
        <v>64</v>
      </c>
      <c r="C62" s="25">
        <f>SUM(C63:C64)</f>
        <v>8850000</v>
      </c>
    </row>
    <row r="63" spans="1:3" s="17" customFormat="1" ht="12.75">
      <c r="A63" s="77" t="s">
        <v>218</v>
      </c>
      <c r="B63" s="29" t="s">
        <v>220</v>
      </c>
      <c r="C63" s="157">
        <f>SUM(C67)</f>
        <v>3550000</v>
      </c>
    </row>
    <row r="64" spans="1:3" s="17" customFormat="1" ht="12.75">
      <c r="A64" s="77"/>
      <c r="B64" s="71" t="s">
        <v>258</v>
      </c>
      <c r="C64" s="168">
        <f>SUM(C65:C66)</f>
        <v>5300000</v>
      </c>
    </row>
    <row r="65" spans="1:3" s="12" customFormat="1" ht="12.75">
      <c r="A65" s="78"/>
      <c r="B65" s="13" t="s">
        <v>261</v>
      </c>
      <c r="C65" s="170">
        <f>SUM(C68)</f>
        <v>0</v>
      </c>
    </row>
    <row r="66" spans="1:3" s="12" customFormat="1" ht="12.75">
      <c r="A66" s="78"/>
      <c r="B66" s="15" t="s">
        <v>227</v>
      </c>
      <c r="C66" s="166">
        <f>SUM(C69)</f>
        <v>5300000</v>
      </c>
    </row>
    <row r="67" spans="1:3" ht="12.75">
      <c r="A67" s="82">
        <v>4300</v>
      </c>
      <c r="B67" s="6" t="s">
        <v>10</v>
      </c>
      <c r="C67" s="164">
        <v>3550000</v>
      </c>
    </row>
    <row r="68" spans="1:3" s="10" customFormat="1" ht="63.75">
      <c r="A68" s="85">
        <v>6010</v>
      </c>
      <c r="B68" s="11" t="s">
        <v>2</v>
      </c>
      <c r="C68" s="174">
        <v>0</v>
      </c>
    </row>
    <row r="69" spans="1:3" s="8" customFormat="1" ht="24" customHeight="1" thickBot="1">
      <c r="A69" s="83">
        <v>6060</v>
      </c>
      <c r="B69" s="9" t="s">
        <v>18</v>
      </c>
      <c r="C69" s="171">
        <v>5300000</v>
      </c>
    </row>
    <row r="70" spans="1:3" s="3" customFormat="1" ht="13.5" thickBot="1">
      <c r="A70" s="40" t="s">
        <v>65</v>
      </c>
      <c r="B70" s="24" t="s">
        <v>66</v>
      </c>
      <c r="C70" s="25">
        <f>SUM(C71:C72)</f>
        <v>13793000</v>
      </c>
    </row>
    <row r="71" spans="1:3" s="17" customFormat="1" ht="12.75">
      <c r="A71" s="64" t="s">
        <v>218</v>
      </c>
      <c r="B71" s="65" t="s">
        <v>220</v>
      </c>
      <c r="C71" s="167">
        <f>SUM(C73:C79)</f>
        <v>2468000</v>
      </c>
    </row>
    <row r="72" spans="1:3" s="17" customFormat="1" ht="12.75">
      <c r="A72" s="77"/>
      <c r="B72" s="15" t="s">
        <v>222</v>
      </c>
      <c r="C72" s="176">
        <f>SUM(C80:C81)</f>
        <v>11325000</v>
      </c>
    </row>
    <row r="73" spans="1:3" s="17" customFormat="1" ht="12.75">
      <c r="A73" s="103">
        <v>4110</v>
      </c>
      <c r="B73" s="6" t="s">
        <v>6</v>
      </c>
      <c r="C73" s="161">
        <v>2200</v>
      </c>
    </row>
    <row r="74" spans="1:3" s="17" customFormat="1" ht="12.75">
      <c r="A74" s="103">
        <v>4120</v>
      </c>
      <c r="B74" s="6" t="s">
        <v>7</v>
      </c>
      <c r="C74" s="161">
        <v>800</v>
      </c>
    </row>
    <row r="75" spans="1:3" ht="12.75">
      <c r="A75" s="82">
        <v>4170</v>
      </c>
      <c r="B75" s="6" t="s">
        <v>228</v>
      </c>
      <c r="C75" s="164">
        <v>12000</v>
      </c>
    </row>
    <row r="76" spans="1:3" ht="12.75">
      <c r="A76" s="82">
        <v>4210</v>
      </c>
      <c r="B76" s="6" t="s">
        <v>9</v>
      </c>
      <c r="C76" s="164">
        <v>3000</v>
      </c>
    </row>
    <row r="77" spans="1:3" ht="12.75">
      <c r="A77" s="82">
        <v>4270</v>
      </c>
      <c r="B77" s="6" t="s">
        <v>0</v>
      </c>
      <c r="C77" s="164">
        <v>820000</v>
      </c>
    </row>
    <row r="78" spans="1:3" ht="12.75">
      <c r="A78" s="90">
        <v>4300</v>
      </c>
      <c r="B78" s="18" t="s">
        <v>10</v>
      </c>
      <c r="C78" s="175">
        <v>1630000</v>
      </c>
    </row>
    <row r="79" spans="1:3" ht="25.5">
      <c r="A79" s="90">
        <v>4610</v>
      </c>
      <c r="B79" s="18" t="s">
        <v>30</v>
      </c>
      <c r="C79" s="175"/>
    </row>
    <row r="80" spans="1:3" ht="27" customHeight="1">
      <c r="A80" s="83">
        <v>6050</v>
      </c>
      <c r="B80" s="26" t="s">
        <v>1</v>
      </c>
      <c r="C80" s="171">
        <v>11325000</v>
      </c>
    </row>
    <row r="81" spans="1:3" s="8" customFormat="1" ht="24" customHeight="1" thickBot="1">
      <c r="A81" s="101">
        <v>6060</v>
      </c>
      <c r="B81" s="59" t="s">
        <v>18</v>
      </c>
      <c r="C81" s="190">
        <v>0</v>
      </c>
    </row>
    <row r="82" spans="1:3" s="3" customFormat="1" ht="13.5" thickBot="1">
      <c r="A82" s="40" t="s">
        <v>67</v>
      </c>
      <c r="B82" s="24" t="s">
        <v>68</v>
      </c>
      <c r="C82" s="25">
        <f>SUM(C83:C84)</f>
        <v>3606536.66</v>
      </c>
    </row>
    <row r="83" spans="1:3" s="17" customFormat="1" ht="12.75">
      <c r="A83" s="77" t="s">
        <v>218</v>
      </c>
      <c r="B83" s="29" t="s">
        <v>220</v>
      </c>
      <c r="C83" s="30">
        <f>SUM(C85:C90)</f>
        <v>710536.66</v>
      </c>
    </row>
    <row r="84" spans="1:3" s="17" customFormat="1" ht="12.75">
      <c r="A84" s="77"/>
      <c r="B84" s="15" t="s">
        <v>222</v>
      </c>
      <c r="C84" s="176">
        <f>SUM(C91)</f>
        <v>2896000</v>
      </c>
    </row>
    <row r="85" spans="1:3" s="17" customFormat="1" ht="12.75">
      <c r="A85" s="103">
        <v>4110</v>
      </c>
      <c r="B85" s="6" t="s">
        <v>6</v>
      </c>
      <c r="C85" s="161">
        <v>700</v>
      </c>
    </row>
    <row r="86" spans="1:3" s="17" customFormat="1" ht="12.75">
      <c r="A86" s="103">
        <v>4120</v>
      </c>
      <c r="B86" s="6" t="s">
        <v>7</v>
      </c>
      <c r="C86" s="161">
        <v>300</v>
      </c>
    </row>
    <row r="87" spans="1:3" ht="12.75">
      <c r="A87" s="82">
        <v>4170</v>
      </c>
      <c r="B87" s="6" t="s">
        <v>228</v>
      </c>
      <c r="C87" s="164">
        <v>4000</v>
      </c>
    </row>
    <row r="88" spans="1:3" ht="12.75">
      <c r="A88" s="82">
        <v>4210</v>
      </c>
      <c r="B88" s="6" t="s">
        <v>9</v>
      </c>
      <c r="C88" s="164">
        <v>6050.75</v>
      </c>
    </row>
    <row r="89" spans="1:3" ht="12.75">
      <c r="A89" s="82">
        <v>4270</v>
      </c>
      <c r="B89" s="6" t="s">
        <v>0</v>
      </c>
      <c r="C89" s="164">
        <v>100000</v>
      </c>
    </row>
    <row r="90" spans="1:3" ht="12.75">
      <c r="A90" s="90">
        <v>4300</v>
      </c>
      <c r="B90" s="18" t="s">
        <v>10</v>
      </c>
      <c r="C90" s="175">
        <v>599485.91</v>
      </c>
    </row>
    <row r="91" spans="1:3" ht="27" customHeight="1" thickBot="1">
      <c r="A91" s="83">
        <v>6050</v>
      </c>
      <c r="B91" s="26" t="s">
        <v>1</v>
      </c>
      <c r="C91" s="171">
        <v>2896000</v>
      </c>
    </row>
    <row r="92" spans="1:3" s="3" customFormat="1" ht="13.5" thickBot="1">
      <c r="A92" s="40" t="s">
        <v>268</v>
      </c>
      <c r="B92" s="24" t="s">
        <v>60</v>
      </c>
      <c r="C92" s="25">
        <f>SUM(C94)</f>
        <v>0</v>
      </c>
    </row>
    <row r="93" spans="1:3" s="17" customFormat="1" ht="12.75">
      <c r="A93" s="77" t="s">
        <v>218</v>
      </c>
      <c r="B93" s="29" t="s">
        <v>220</v>
      </c>
      <c r="C93" s="157">
        <v>0</v>
      </c>
    </row>
    <row r="94" spans="1:3" s="17" customFormat="1" ht="12.75">
      <c r="A94" s="87"/>
      <c r="B94" s="36" t="s">
        <v>227</v>
      </c>
      <c r="C94" s="176">
        <f>SUM(C95)</f>
        <v>0</v>
      </c>
    </row>
    <row r="95" spans="1:3" ht="27" customHeight="1" thickBot="1">
      <c r="A95" s="83">
        <v>6050</v>
      </c>
      <c r="B95" s="26" t="s">
        <v>1</v>
      </c>
      <c r="C95" s="171">
        <v>0</v>
      </c>
    </row>
    <row r="96" spans="1:3" s="3" customFormat="1" ht="13.5" thickBot="1">
      <c r="A96" s="39" t="s">
        <v>69</v>
      </c>
      <c r="B96" s="20" t="s">
        <v>70</v>
      </c>
      <c r="C96" s="22">
        <f>SUM(C99,C111)</f>
        <v>4147355</v>
      </c>
    </row>
    <row r="97" spans="1:3" s="17" customFormat="1" ht="12.75">
      <c r="A97" s="77" t="s">
        <v>218</v>
      </c>
      <c r="B97" s="29" t="s">
        <v>220</v>
      </c>
      <c r="C97" s="157">
        <f>SUM(C100,C112)</f>
        <v>847355</v>
      </c>
    </row>
    <row r="98" spans="1:3" s="14" customFormat="1" ht="13.5" thickBot="1">
      <c r="A98" s="79"/>
      <c r="B98" s="23" t="s">
        <v>222</v>
      </c>
      <c r="C98" s="162">
        <f>SUM(C101)</f>
        <v>3300000</v>
      </c>
    </row>
    <row r="99" spans="1:3" s="3" customFormat="1" ht="33.75" customHeight="1" thickBot="1">
      <c r="A99" s="40" t="s">
        <v>71</v>
      </c>
      <c r="B99" s="24" t="s">
        <v>72</v>
      </c>
      <c r="C99" s="28">
        <f>SUM(C100:C101)</f>
        <v>3972355</v>
      </c>
    </row>
    <row r="100" spans="1:3" s="17" customFormat="1" ht="12.75">
      <c r="A100" s="77" t="s">
        <v>218</v>
      </c>
      <c r="B100" s="29" t="s">
        <v>220</v>
      </c>
      <c r="C100" s="157">
        <f>SUM(C102:C109)</f>
        <v>672355</v>
      </c>
    </row>
    <row r="101" spans="1:3" s="14" customFormat="1" ht="12.75">
      <c r="A101" s="81"/>
      <c r="B101" s="15" t="s">
        <v>222</v>
      </c>
      <c r="C101" s="166">
        <f>SUM(C110:C110)</f>
        <v>3300000</v>
      </c>
    </row>
    <row r="102" spans="1:3" s="14" customFormat="1" ht="25.5">
      <c r="A102" s="120">
        <v>2650</v>
      </c>
      <c r="B102" s="121" t="s">
        <v>16</v>
      </c>
      <c r="C102" s="177">
        <v>0</v>
      </c>
    </row>
    <row r="103" spans="1:3" s="14" customFormat="1" ht="38.25">
      <c r="A103" s="120">
        <v>2820</v>
      </c>
      <c r="B103" s="121" t="s">
        <v>17</v>
      </c>
      <c r="C103" s="177">
        <v>40000</v>
      </c>
    </row>
    <row r="104" spans="1:3" ht="12.75">
      <c r="A104" s="82">
        <v>4110</v>
      </c>
      <c r="B104" s="6" t="s">
        <v>6</v>
      </c>
      <c r="C104" s="164">
        <v>480</v>
      </c>
    </row>
    <row r="105" spans="1:3" ht="12.75">
      <c r="A105" s="82">
        <v>4120</v>
      </c>
      <c r="B105" s="6" t="s">
        <v>7</v>
      </c>
      <c r="C105" s="164">
        <v>75</v>
      </c>
    </row>
    <row r="106" spans="1:3" ht="12.75">
      <c r="A106" s="82">
        <v>4170</v>
      </c>
      <c r="B106" s="6" t="s">
        <v>228</v>
      </c>
      <c r="C106" s="164">
        <v>3000</v>
      </c>
    </row>
    <row r="107" spans="1:3" ht="12.75">
      <c r="A107" s="82">
        <v>4210</v>
      </c>
      <c r="B107" s="6" t="s">
        <v>9</v>
      </c>
      <c r="C107" s="164">
        <v>10000</v>
      </c>
    </row>
    <row r="108" spans="1:3" ht="12.75">
      <c r="A108" s="82">
        <v>4300</v>
      </c>
      <c r="B108" s="6" t="s">
        <v>10</v>
      </c>
      <c r="C108" s="164">
        <v>590000</v>
      </c>
    </row>
    <row r="109" spans="1:3" ht="12.75">
      <c r="A109" s="82">
        <v>4430</v>
      </c>
      <c r="B109" s="6" t="s">
        <v>12</v>
      </c>
      <c r="C109" s="164">
        <v>28800</v>
      </c>
    </row>
    <row r="110" spans="1:3" s="8" customFormat="1" ht="26.25" thickBot="1">
      <c r="A110" s="91">
        <v>6050</v>
      </c>
      <c r="B110" s="9" t="s">
        <v>1</v>
      </c>
      <c r="C110" s="178">
        <v>3300000</v>
      </c>
    </row>
    <row r="111" spans="1:3" s="3" customFormat="1" ht="13.5" thickBot="1">
      <c r="A111" s="40" t="s">
        <v>73</v>
      </c>
      <c r="B111" s="24" t="s">
        <v>60</v>
      </c>
      <c r="C111" s="25">
        <f>SUM(C113:C119)</f>
        <v>175000</v>
      </c>
    </row>
    <row r="112" spans="1:3" s="17" customFormat="1" ht="12.75">
      <c r="A112" s="77" t="s">
        <v>218</v>
      </c>
      <c r="B112" s="29" t="s">
        <v>220</v>
      </c>
      <c r="C112" s="157">
        <f>SUM(C113:C119)</f>
        <v>175000</v>
      </c>
    </row>
    <row r="113" spans="1:3" ht="38.25">
      <c r="A113" s="92">
        <v>2820</v>
      </c>
      <c r="B113" s="73" t="s">
        <v>17</v>
      </c>
      <c r="C113" s="179">
        <v>75000</v>
      </c>
    </row>
    <row r="114" spans="1:3" ht="12.75">
      <c r="A114" s="82">
        <v>4110</v>
      </c>
      <c r="B114" s="6" t="s">
        <v>6</v>
      </c>
      <c r="C114" s="164">
        <v>2600</v>
      </c>
    </row>
    <row r="115" spans="1:3" ht="12.75">
      <c r="A115" s="82">
        <v>4120</v>
      </c>
      <c r="B115" s="6" t="s">
        <v>7</v>
      </c>
      <c r="C115" s="164">
        <v>400</v>
      </c>
    </row>
    <row r="116" spans="1:3" ht="12.75">
      <c r="A116" s="93">
        <v>4170</v>
      </c>
      <c r="B116" s="33" t="s">
        <v>228</v>
      </c>
      <c r="C116" s="180">
        <v>10000</v>
      </c>
    </row>
    <row r="117" spans="1:3" ht="12.75">
      <c r="A117" s="82">
        <v>4210</v>
      </c>
      <c r="B117" s="6" t="s">
        <v>9</v>
      </c>
      <c r="C117" s="164">
        <v>10000</v>
      </c>
    </row>
    <row r="118" spans="1:3" ht="12.75">
      <c r="A118" s="82">
        <v>4300</v>
      </c>
      <c r="B118" s="6" t="s">
        <v>10</v>
      </c>
      <c r="C118" s="164">
        <v>67000</v>
      </c>
    </row>
    <row r="119" spans="1:3" ht="13.5" thickBot="1">
      <c r="A119" s="102">
        <v>4380</v>
      </c>
      <c r="B119" s="60" t="s">
        <v>54</v>
      </c>
      <c r="C119" s="181">
        <v>10000</v>
      </c>
    </row>
    <row r="120" spans="1:3" s="3" customFormat="1" ht="13.5" thickBot="1">
      <c r="A120" s="39" t="s">
        <v>74</v>
      </c>
      <c r="B120" s="20" t="s">
        <v>75</v>
      </c>
      <c r="C120" s="22">
        <f>SUM(C123,C127,C138)</f>
        <v>4032444.29</v>
      </c>
    </row>
    <row r="121" spans="1:3" s="17" customFormat="1" ht="12.75">
      <c r="A121" s="77" t="s">
        <v>218</v>
      </c>
      <c r="B121" s="29" t="s">
        <v>220</v>
      </c>
      <c r="C121" s="157">
        <f>SUM(C124,C128,C139)</f>
        <v>4016444.29</v>
      </c>
    </row>
    <row r="122" spans="1:3" s="14" customFormat="1" ht="13.5" thickBot="1">
      <c r="A122" s="79"/>
      <c r="B122" s="23" t="s">
        <v>222</v>
      </c>
      <c r="C122" s="75">
        <f>SUM(C129,C140)</f>
        <v>16000</v>
      </c>
    </row>
    <row r="123" spans="1:3" s="3" customFormat="1" ht="26.25" thickBot="1">
      <c r="A123" s="40" t="s">
        <v>76</v>
      </c>
      <c r="B123" s="24" t="s">
        <v>77</v>
      </c>
      <c r="C123" s="25">
        <f>SUM(C125:C126)</f>
        <v>2496000</v>
      </c>
    </row>
    <row r="124" spans="1:3" s="17" customFormat="1" ht="12.75">
      <c r="A124" s="77" t="s">
        <v>218</v>
      </c>
      <c r="B124" s="29" t="s">
        <v>220</v>
      </c>
      <c r="C124" s="157">
        <f>SUM(C125:C126)</f>
        <v>2496000</v>
      </c>
    </row>
    <row r="125" spans="1:3" ht="12.75">
      <c r="A125" s="90">
        <v>4300</v>
      </c>
      <c r="B125" s="18" t="s">
        <v>10</v>
      </c>
      <c r="C125" s="175">
        <v>2466000</v>
      </c>
    </row>
    <row r="126" spans="1:3" ht="45.75" customHeight="1" thickBot="1">
      <c r="A126" s="90">
        <v>4600</v>
      </c>
      <c r="B126" s="18" t="s">
        <v>15</v>
      </c>
      <c r="C126" s="175">
        <v>30000</v>
      </c>
    </row>
    <row r="127" spans="1:3" s="3" customFormat="1" ht="34.5" customHeight="1" thickBot="1">
      <c r="A127" s="40" t="s">
        <v>78</v>
      </c>
      <c r="B127" s="24" t="s">
        <v>79</v>
      </c>
      <c r="C127" s="28">
        <f>SUM(C128:C129)</f>
        <v>626000</v>
      </c>
    </row>
    <row r="128" spans="1:3" s="17" customFormat="1" ht="12.75">
      <c r="A128" s="77" t="s">
        <v>218</v>
      </c>
      <c r="B128" s="29" t="s">
        <v>220</v>
      </c>
      <c r="C128" s="157">
        <f>SUM(C130:C136)</f>
        <v>616000</v>
      </c>
    </row>
    <row r="129" spans="1:3" s="14" customFormat="1" ht="12.75">
      <c r="A129" s="81"/>
      <c r="B129" s="15" t="s">
        <v>222</v>
      </c>
      <c r="C129" s="166">
        <f>SUM(C137:C137)</f>
        <v>10000</v>
      </c>
    </row>
    <row r="130" spans="1:3" ht="25.5">
      <c r="A130" s="93">
        <v>2930</v>
      </c>
      <c r="B130" s="33" t="s">
        <v>19</v>
      </c>
      <c r="C130" s="180">
        <v>40000</v>
      </c>
    </row>
    <row r="131" spans="1:3" ht="12.75">
      <c r="A131" s="93">
        <v>4260</v>
      </c>
      <c r="B131" s="33" t="s">
        <v>20</v>
      </c>
      <c r="C131" s="180">
        <v>0</v>
      </c>
    </row>
    <row r="132" spans="1:3" ht="12.75">
      <c r="A132" s="82">
        <v>4300</v>
      </c>
      <c r="B132" s="6" t="s">
        <v>10</v>
      </c>
      <c r="C132" s="164">
        <v>340000</v>
      </c>
    </row>
    <row r="133" spans="1:3" ht="12.75">
      <c r="A133" s="82">
        <v>4430</v>
      </c>
      <c r="B133" s="6" t="s">
        <v>12</v>
      </c>
      <c r="C133" s="164">
        <v>5000</v>
      </c>
    </row>
    <row r="134" spans="1:3" ht="25.5">
      <c r="A134" s="82">
        <v>4590</v>
      </c>
      <c r="B134" s="6" t="s">
        <v>29</v>
      </c>
      <c r="C134" s="164">
        <v>200000</v>
      </c>
    </row>
    <row r="135" spans="1:3" ht="38.25">
      <c r="A135" s="82">
        <v>4600</v>
      </c>
      <c r="B135" s="6" t="s">
        <v>15</v>
      </c>
      <c r="C135" s="164">
        <v>1000</v>
      </c>
    </row>
    <row r="136" spans="1:3" ht="25.5">
      <c r="A136" s="82">
        <v>4610</v>
      </c>
      <c r="B136" s="6" t="s">
        <v>30</v>
      </c>
      <c r="C136" s="164">
        <v>30000</v>
      </c>
    </row>
    <row r="137" spans="1:3" s="8" customFormat="1" ht="30" customHeight="1" thickBot="1">
      <c r="A137" s="91">
        <v>6050</v>
      </c>
      <c r="B137" s="9" t="s">
        <v>1</v>
      </c>
      <c r="C137" s="178">
        <v>10000</v>
      </c>
    </row>
    <row r="138" spans="1:3" s="3" customFormat="1" ht="13.5" thickBot="1">
      <c r="A138" s="40" t="s">
        <v>80</v>
      </c>
      <c r="B138" s="24" t="s">
        <v>60</v>
      </c>
      <c r="C138" s="25">
        <f>SUM(C139:C140)</f>
        <v>910444.29</v>
      </c>
    </row>
    <row r="139" spans="1:3" s="17" customFormat="1" ht="12.75">
      <c r="A139" s="64" t="s">
        <v>218</v>
      </c>
      <c r="B139" s="65" t="s">
        <v>220</v>
      </c>
      <c r="C139" s="167">
        <f>SUM(C141:C143)</f>
        <v>904444.29</v>
      </c>
    </row>
    <row r="140" spans="1:3" s="14" customFormat="1" ht="12.75">
      <c r="A140" s="81"/>
      <c r="B140" s="15" t="s">
        <v>222</v>
      </c>
      <c r="C140" s="166">
        <f>SUM(C144)</f>
        <v>6000</v>
      </c>
    </row>
    <row r="141" spans="1:3" ht="12.75">
      <c r="A141" s="82">
        <v>4270</v>
      </c>
      <c r="B141" s="6" t="s">
        <v>0</v>
      </c>
      <c r="C141" s="164">
        <v>816444.29</v>
      </c>
    </row>
    <row r="142" spans="1:3" ht="12.75">
      <c r="A142" s="82">
        <v>4300</v>
      </c>
      <c r="B142" s="6" t="s">
        <v>10</v>
      </c>
      <c r="C142" s="164">
        <v>38000</v>
      </c>
    </row>
    <row r="143" spans="1:3" ht="12.75">
      <c r="A143" s="90">
        <v>4430</v>
      </c>
      <c r="B143" s="18" t="s">
        <v>12</v>
      </c>
      <c r="C143" s="175">
        <v>50000</v>
      </c>
    </row>
    <row r="144" spans="1:3" s="8" customFormat="1" ht="30" customHeight="1" thickBot="1">
      <c r="A144" s="101">
        <v>6050</v>
      </c>
      <c r="B144" s="59" t="s">
        <v>1</v>
      </c>
      <c r="C144" s="190">
        <v>6000</v>
      </c>
    </row>
    <row r="145" spans="1:3" s="3" customFormat="1" ht="13.5" thickBot="1">
      <c r="A145" s="39" t="s">
        <v>81</v>
      </c>
      <c r="B145" s="20" t="s">
        <v>82</v>
      </c>
      <c r="C145" s="22">
        <f>SUM(C147,C153)</f>
        <v>890000</v>
      </c>
    </row>
    <row r="146" spans="1:3" s="17" customFormat="1" ht="13.5" thickBot="1">
      <c r="A146" s="94" t="s">
        <v>218</v>
      </c>
      <c r="B146" s="32" t="s">
        <v>220</v>
      </c>
      <c r="C146" s="156">
        <f>SUM(C148,C154)</f>
        <v>890000</v>
      </c>
    </row>
    <row r="147" spans="1:3" s="3" customFormat="1" ht="30" customHeight="1" thickBot="1">
      <c r="A147" s="40" t="s">
        <v>83</v>
      </c>
      <c r="B147" s="24" t="s">
        <v>84</v>
      </c>
      <c r="C147" s="25">
        <f>SUM(C148)</f>
        <v>760000</v>
      </c>
    </row>
    <row r="148" spans="1:3" s="17" customFormat="1" ht="12.75">
      <c r="A148" s="77" t="s">
        <v>218</v>
      </c>
      <c r="B148" s="29" t="s">
        <v>220</v>
      </c>
      <c r="C148" s="157">
        <f>SUM(C149:C152)</f>
        <v>760000</v>
      </c>
    </row>
    <row r="149" spans="1:3" ht="12.75">
      <c r="A149" s="82">
        <v>4110</v>
      </c>
      <c r="B149" s="6" t="s">
        <v>6</v>
      </c>
      <c r="C149" s="164">
        <v>1500</v>
      </c>
    </row>
    <row r="150" spans="1:3" ht="12.75">
      <c r="A150" s="82">
        <v>4120</v>
      </c>
      <c r="B150" s="6" t="s">
        <v>7</v>
      </c>
      <c r="C150" s="164">
        <v>500</v>
      </c>
    </row>
    <row r="151" spans="1:3" s="17" customFormat="1" ht="12.75">
      <c r="A151" s="95">
        <v>4170</v>
      </c>
      <c r="B151" s="7" t="s">
        <v>228</v>
      </c>
      <c r="C151" s="158">
        <v>10000</v>
      </c>
    </row>
    <row r="152" spans="1:3" ht="13.5" thickBot="1">
      <c r="A152" s="90">
        <v>4300</v>
      </c>
      <c r="B152" s="18" t="s">
        <v>10</v>
      </c>
      <c r="C152" s="175">
        <v>748000</v>
      </c>
    </row>
    <row r="153" spans="1:3" s="3" customFormat="1" ht="31.5" customHeight="1" thickBot="1">
      <c r="A153" s="40" t="s">
        <v>85</v>
      </c>
      <c r="B153" s="24" t="s">
        <v>86</v>
      </c>
      <c r="C153" s="25">
        <f>SUM(C154)</f>
        <v>130000</v>
      </c>
    </row>
    <row r="154" spans="1:3" s="17" customFormat="1" ht="12.75">
      <c r="A154" s="77" t="s">
        <v>218</v>
      </c>
      <c r="B154" s="29" t="s">
        <v>220</v>
      </c>
      <c r="C154" s="157">
        <f>SUM(C155)</f>
        <v>130000</v>
      </c>
    </row>
    <row r="155" spans="1:3" ht="13.5" thickBot="1">
      <c r="A155" s="90">
        <v>4300</v>
      </c>
      <c r="B155" s="18" t="s">
        <v>10</v>
      </c>
      <c r="C155" s="175">
        <v>130000</v>
      </c>
    </row>
    <row r="156" spans="1:3" s="3" customFormat="1" ht="13.5" thickBot="1">
      <c r="A156" s="39" t="s">
        <v>87</v>
      </c>
      <c r="B156" s="20" t="s">
        <v>88</v>
      </c>
      <c r="C156" s="21">
        <f>SUM(C164,C177,C213,C159,C206)</f>
        <v>13993470</v>
      </c>
    </row>
    <row r="157" spans="1:3" s="17" customFormat="1" ht="12.75">
      <c r="A157" s="77" t="s">
        <v>218</v>
      </c>
      <c r="B157" s="29" t="s">
        <v>220</v>
      </c>
      <c r="C157" s="157">
        <f>SUM(C160,C165,C178,C207,C214)</f>
        <v>11733470</v>
      </c>
    </row>
    <row r="158" spans="1:3" s="14" customFormat="1" ht="13.5" thickBot="1">
      <c r="A158" s="79"/>
      <c r="B158" s="23" t="s">
        <v>222</v>
      </c>
      <c r="C158" s="162">
        <f>SUM(C179)</f>
        <v>2260000</v>
      </c>
    </row>
    <row r="159" spans="1:3" s="14" customFormat="1" ht="13.5" thickBot="1">
      <c r="A159" s="40" t="s">
        <v>89</v>
      </c>
      <c r="B159" s="24" t="s">
        <v>90</v>
      </c>
      <c r="C159" s="25">
        <f>SUM(C160)</f>
        <v>369000</v>
      </c>
    </row>
    <row r="160" spans="1:3" s="14" customFormat="1" ht="12.75">
      <c r="A160" s="97" t="s">
        <v>218</v>
      </c>
      <c r="B160" s="53" t="s">
        <v>220</v>
      </c>
      <c r="C160" s="182">
        <f>SUM(C161:C163)</f>
        <v>369000</v>
      </c>
    </row>
    <row r="161" spans="1:3" s="14" customFormat="1" ht="12.75">
      <c r="A161" s="66">
        <v>4010</v>
      </c>
      <c r="B161" s="54" t="s">
        <v>4</v>
      </c>
      <c r="C161" s="183">
        <v>313500</v>
      </c>
    </row>
    <row r="162" spans="1:3" s="14" customFormat="1" ht="12.75">
      <c r="A162" s="66">
        <v>4110</v>
      </c>
      <c r="B162" s="54" t="s">
        <v>6</v>
      </c>
      <c r="C162" s="183">
        <v>47800</v>
      </c>
    </row>
    <row r="163" spans="1:3" s="14" customFormat="1" ht="13.5" thickBot="1">
      <c r="A163" s="67">
        <v>4120</v>
      </c>
      <c r="B163" s="55" t="s">
        <v>7</v>
      </c>
      <c r="C163" s="184">
        <v>7700</v>
      </c>
    </row>
    <row r="164" spans="1:3" s="3" customFormat="1" ht="13.5" thickBot="1">
      <c r="A164" s="40" t="s">
        <v>91</v>
      </c>
      <c r="B164" s="24" t="s">
        <v>92</v>
      </c>
      <c r="C164" s="25">
        <f>SUM(C165)</f>
        <v>448650</v>
      </c>
    </row>
    <row r="165" spans="1:3" s="17" customFormat="1" ht="12.75">
      <c r="A165" s="64" t="s">
        <v>218</v>
      </c>
      <c r="B165" s="65" t="s">
        <v>220</v>
      </c>
      <c r="C165" s="167">
        <f>SUM(C166:C176)</f>
        <v>448650</v>
      </c>
    </row>
    <row r="166" spans="1:3" ht="12.75">
      <c r="A166" s="82">
        <v>3030</v>
      </c>
      <c r="B166" s="6" t="s">
        <v>21</v>
      </c>
      <c r="C166" s="164">
        <v>409460</v>
      </c>
    </row>
    <row r="167" spans="1:3" ht="12.75">
      <c r="A167" s="82">
        <v>4090</v>
      </c>
      <c r="B167" s="6" t="s">
        <v>22</v>
      </c>
      <c r="C167" s="164">
        <v>400</v>
      </c>
    </row>
    <row r="168" spans="1:3" s="14" customFormat="1" ht="12.75">
      <c r="A168" s="66">
        <v>4110</v>
      </c>
      <c r="B168" s="54" t="s">
        <v>6</v>
      </c>
      <c r="C168" s="183">
        <v>70</v>
      </c>
    </row>
    <row r="169" spans="1:3" s="14" customFormat="1" ht="12.75">
      <c r="A169" s="67">
        <v>4120</v>
      </c>
      <c r="B169" s="55" t="s">
        <v>7</v>
      </c>
      <c r="C169" s="184">
        <v>20</v>
      </c>
    </row>
    <row r="170" spans="1:3" ht="12.75">
      <c r="A170" s="82">
        <v>4170</v>
      </c>
      <c r="B170" s="6" t="s">
        <v>8</v>
      </c>
      <c r="C170" s="164">
        <v>400</v>
      </c>
    </row>
    <row r="171" spans="1:3" ht="12.75">
      <c r="A171" s="82">
        <v>4210</v>
      </c>
      <c r="B171" s="6" t="s">
        <v>9</v>
      </c>
      <c r="C171" s="164">
        <v>9000</v>
      </c>
    </row>
    <row r="172" spans="1:3" ht="12.75">
      <c r="A172" s="82">
        <v>4300</v>
      </c>
      <c r="B172" s="6" t="s">
        <v>10</v>
      </c>
      <c r="C172" s="164">
        <v>15000</v>
      </c>
    </row>
    <row r="173" spans="1:3" ht="25.5">
      <c r="A173" s="82">
        <v>4360</v>
      </c>
      <c r="B173" s="6" t="s">
        <v>23</v>
      </c>
      <c r="C173" s="164">
        <v>1300</v>
      </c>
    </row>
    <row r="174" spans="1:3" ht="12.75">
      <c r="A174" s="82">
        <v>4410</v>
      </c>
      <c r="B174" s="6" t="s">
        <v>24</v>
      </c>
      <c r="C174" s="164">
        <v>1000</v>
      </c>
    </row>
    <row r="175" spans="1:3" ht="12.75">
      <c r="A175" s="90">
        <v>4420</v>
      </c>
      <c r="B175" s="18" t="s">
        <v>25</v>
      </c>
      <c r="C175" s="175">
        <v>8000</v>
      </c>
    </row>
    <row r="176" spans="1:3" ht="26.25" thickBot="1">
      <c r="A176" s="102">
        <v>4700</v>
      </c>
      <c r="B176" s="60" t="s">
        <v>239</v>
      </c>
      <c r="C176" s="181">
        <v>4000</v>
      </c>
    </row>
    <row r="177" spans="1:3" s="3" customFormat="1" ht="13.5" thickBot="1">
      <c r="A177" s="51" t="s">
        <v>93</v>
      </c>
      <c r="B177" s="52" t="s">
        <v>94</v>
      </c>
      <c r="C177" s="185">
        <f>SUM(C178:C179)</f>
        <v>12121100</v>
      </c>
    </row>
    <row r="178" spans="1:3" s="17" customFormat="1" ht="12.75">
      <c r="A178" s="64" t="s">
        <v>218</v>
      </c>
      <c r="B178" s="65" t="s">
        <v>220</v>
      </c>
      <c r="C178" s="167">
        <f>SUM(C180:C203)</f>
        <v>9861100</v>
      </c>
    </row>
    <row r="179" spans="1:3" s="14" customFormat="1" ht="12.75">
      <c r="A179" s="81"/>
      <c r="B179" s="15" t="s">
        <v>222</v>
      </c>
      <c r="C179" s="166">
        <f>SUM(C204:C205)</f>
        <v>2260000</v>
      </c>
    </row>
    <row r="180" spans="1:3" ht="25.5">
      <c r="A180" s="82">
        <v>3020</v>
      </c>
      <c r="B180" s="6" t="s">
        <v>3</v>
      </c>
      <c r="C180" s="164">
        <v>21000</v>
      </c>
    </row>
    <row r="181" spans="1:3" ht="12.75">
      <c r="A181" s="82">
        <v>4010</v>
      </c>
      <c r="B181" s="6" t="s">
        <v>4</v>
      </c>
      <c r="C181" s="164">
        <v>6273400</v>
      </c>
    </row>
    <row r="182" spans="1:3" ht="12.75">
      <c r="A182" s="82">
        <v>4040</v>
      </c>
      <c r="B182" s="6" t="s">
        <v>26</v>
      </c>
      <c r="C182" s="164">
        <v>563300</v>
      </c>
    </row>
    <row r="183" spans="1:3" ht="12.75">
      <c r="A183" s="82">
        <v>4110</v>
      </c>
      <c r="B183" s="6" t="s">
        <v>6</v>
      </c>
      <c r="C183" s="164">
        <v>963500</v>
      </c>
    </row>
    <row r="184" spans="1:3" ht="12.75">
      <c r="A184" s="82">
        <v>4120</v>
      </c>
      <c r="B184" s="6" t="s">
        <v>7</v>
      </c>
      <c r="C184" s="164">
        <v>155400</v>
      </c>
    </row>
    <row r="185" spans="1:3" ht="25.5">
      <c r="A185" s="82">
        <v>4140</v>
      </c>
      <c r="B185" s="6" t="s">
        <v>27</v>
      </c>
      <c r="C185" s="164">
        <v>98000</v>
      </c>
    </row>
    <row r="186" spans="1:3" ht="12.75">
      <c r="A186" s="82">
        <v>4170</v>
      </c>
      <c r="B186" s="6" t="s">
        <v>8</v>
      </c>
      <c r="C186" s="164">
        <v>66000</v>
      </c>
    </row>
    <row r="187" spans="1:3" ht="12.75">
      <c r="A187" s="82">
        <v>4210</v>
      </c>
      <c r="B187" s="6" t="s">
        <v>9</v>
      </c>
      <c r="C187" s="164">
        <v>210200</v>
      </c>
    </row>
    <row r="188" spans="1:3" ht="25.5">
      <c r="A188" s="82">
        <v>4240</v>
      </c>
      <c r="B188" s="6" t="s">
        <v>28</v>
      </c>
      <c r="C188" s="164">
        <v>22000</v>
      </c>
    </row>
    <row r="189" spans="1:3" ht="12.75">
      <c r="A189" s="82">
        <v>4260</v>
      </c>
      <c r="B189" s="6" t="s">
        <v>20</v>
      </c>
      <c r="C189" s="164">
        <v>330000</v>
      </c>
    </row>
    <row r="190" spans="1:3" ht="12.75">
      <c r="A190" s="82">
        <v>4270</v>
      </c>
      <c r="B190" s="6" t="s">
        <v>0</v>
      </c>
      <c r="C190" s="164">
        <v>55000</v>
      </c>
    </row>
    <row r="191" spans="1:3" ht="12.75">
      <c r="A191" s="82">
        <v>4280</v>
      </c>
      <c r="B191" s="6" t="s">
        <v>31</v>
      </c>
      <c r="C191" s="164">
        <v>9500</v>
      </c>
    </row>
    <row r="192" spans="1:3" ht="12.75">
      <c r="A192" s="82">
        <v>4300</v>
      </c>
      <c r="B192" s="6" t="s">
        <v>10</v>
      </c>
      <c r="C192" s="164">
        <v>467800</v>
      </c>
    </row>
    <row r="193" spans="1:3" ht="12.75">
      <c r="A193" s="82">
        <v>4350</v>
      </c>
      <c r="B193" s="6" t="s">
        <v>33</v>
      </c>
      <c r="C193" s="164">
        <v>37000</v>
      </c>
    </row>
    <row r="194" spans="1:3" ht="25.5">
      <c r="A194" s="82">
        <v>4360</v>
      </c>
      <c r="B194" s="6" t="s">
        <v>23</v>
      </c>
      <c r="C194" s="164">
        <v>22000</v>
      </c>
    </row>
    <row r="195" spans="1:3" ht="25.5">
      <c r="A195" s="82">
        <v>4370</v>
      </c>
      <c r="B195" s="6" t="s">
        <v>11</v>
      </c>
      <c r="C195" s="164">
        <v>70000</v>
      </c>
    </row>
    <row r="196" spans="1:3" ht="12.75">
      <c r="A196" s="82">
        <v>4410</v>
      </c>
      <c r="B196" s="6" t="s">
        <v>24</v>
      </c>
      <c r="C196" s="164">
        <v>30000</v>
      </c>
    </row>
    <row r="197" spans="1:3" ht="12.75">
      <c r="A197" s="82">
        <v>4420</v>
      </c>
      <c r="B197" s="6" t="s">
        <v>25</v>
      </c>
      <c r="C197" s="164">
        <v>30000</v>
      </c>
    </row>
    <row r="198" spans="1:3" ht="12.75">
      <c r="A198" s="82">
        <v>4430</v>
      </c>
      <c r="B198" s="6" t="s">
        <v>12</v>
      </c>
      <c r="C198" s="164">
        <v>60000</v>
      </c>
    </row>
    <row r="199" spans="1:3" ht="25.5">
      <c r="A199" s="82">
        <v>4440</v>
      </c>
      <c r="B199" s="6" t="s">
        <v>32</v>
      </c>
      <c r="C199" s="164">
        <v>170000</v>
      </c>
    </row>
    <row r="200" spans="1:3" ht="25.5">
      <c r="A200" s="82">
        <v>4610</v>
      </c>
      <c r="B200" s="6" t="s">
        <v>30</v>
      </c>
      <c r="C200" s="164">
        <v>57000</v>
      </c>
    </row>
    <row r="201" spans="1:3" ht="25.5">
      <c r="A201" s="82">
        <v>4700</v>
      </c>
      <c r="B201" s="6" t="s">
        <v>34</v>
      </c>
      <c r="C201" s="164">
        <v>50000</v>
      </c>
    </row>
    <row r="202" spans="1:3" ht="25.5">
      <c r="A202" s="82">
        <v>4740</v>
      </c>
      <c r="B202" s="6" t="s">
        <v>13</v>
      </c>
      <c r="C202" s="164">
        <v>30000</v>
      </c>
    </row>
    <row r="203" spans="1:3" ht="25.5">
      <c r="A203" s="82">
        <v>4750</v>
      </c>
      <c r="B203" s="6" t="s">
        <v>14</v>
      </c>
      <c r="C203" s="164">
        <v>70000</v>
      </c>
    </row>
    <row r="204" spans="1:3" s="8" customFormat="1" ht="25.5">
      <c r="A204" s="91">
        <v>6050</v>
      </c>
      <c r="B204" s="9" t="s">
        <v>1</v>
      </c>
      <c r="C204" s="178">
        <v>2030000</v>
      </c>
    </row>
    <row r="205" spans="1:3" s="8" customFormat="1" ht="26.25" thickBot="1">
      <c r="A205" s="101">
        <v>6060</v>
      </c>
      <c r="B205" s="59" t="s">
        <v>18</v>
      </c>
      <c r="C205" s="190">
        <v>230000</v>
      </c>
    </row>
    <row r="206" spans="1:3" s="10" customFormat="1" ht="34.5" customHeight="1" thickBot="1">
      <c r="A206" s="40" t="s">
        <v>229</v>
      </c>
      <c r="B206" s="24" t="s">
        <v>230</v>
      </c>
      <c r="C206" s="25">
        <f>SUM(C207)</f>
        <v>1003720</v>
      </c>
    </row>
    <row r="207" spans="1:3" s="10" customFormat="1" ht="12.75">
      <c r="A207" s="77" t="s">
        <v>218</v>
      </c>
      <c r="B207" s="29" t="s">
        <v>220</v>
      </c>
      <c r="C207" s="187">
        <f>SUM(C208:C212)</f>
        <v>1003720</v>
      </c>
    </row>
    <row r="208" spans="1:3" ht="12.75">
      <c r="A208" s="82">
        <v>4110</v>
      </c>
      <c r="B208" s="6" t="s">
        <v>6</v>
      </c>
      <c r="C208" s="164">
        <v>3750</v>
      </c>
    </row>
    <row r="209" spans="1:3" ht="12.75">
      <c r="A209" s="82">
        <v>4120</v>
      </c>
      <c r="B209" s="6" t="s">
        <v>7</v>
      </c>
      <c r="C209" s="164">
        <v>625</v>
      </c>
    </row>
    <row r="210" spans="1:3" s="10" customFormat="1" ht="12.75">
      <c r="A210" s="93">
        <v>4170</v>
      </c>
      <c r="B210" s="56" t="s">
        <v>228</v>
      </c>
      <c r="C210" s="188">
        <v>20625</v>
      </c>
    </row>
    <row r="211" spans="1:3" s="10" customFormat="1" ht="12.75">
      <c r="A211" s="93">
        <v>4210</v>
      </c>
      <c r="B211" s="56" t="s">
        <v>9</v>
      </c>
      <c r="C211" s="188">
        <v>30000</v>
      </c>
    </row>
    <row r="212" spans="1:3" s="10" customFormat="1" ht="13.5" thickBot="1">
      <c r="A212" s="99">
        <v>4300</v>
      </c>
      <c r="B212" s="57" t="s">
        <v>10</v>
      </c>
      <c r="C212" s="189">
        <v>948720</v>
      </c>
    </row>
    <row r="213" spans="1:3" s="3" customFormat="1" ht="13.5" thickBot="1">
      <c r="A213" s="40" t="s">
        <v>95</v>
      </c>
      <c r="B213" s="24" t="s">
        <v>60</v>
      </c>
      <c r="C213" s="25">
        <f>SUM(C215:C217)</f>
        <v>51000</v>
      </c>
    </row>
    <row r="214" spans="1:3" s="17" customFormat="1" ht="12.75">
      <c r="A214" s="77" t="s">
        <v>218</v>
      </c>
      <c r="B214" s="29" t="s">
        <v>220</v>
      </c>
      <c r="C214" s="157">
        <f>SUM(C215:C217)</f>
        <v>51000</v>
      </c>
    </row>
    <row r="215" spans="1:3" ht="12.75">
      <c r="A215" s="82">
        <v>4210</v>
      </c>
      <c r="B215" s="6" t="s">
        <v>9</v>
      </c>
      <c r="C215" s="164">
        <v>6000</v>
      </c>
    </row>
    <row r="216" spans="1:3" ht="12.75">
      <c r="A216" s="82">
        <v>4300</v>
      </c>
      <c r="B216" s="6" t="s">
        <v>10</v>
      </c>
      <c r="C216" s="164">
        <v>35000</v>
      </c>
    </row>
    <row r="217" spans="1:3" ht="13.5" thickBot="1">
      <c r="A217" s="90">
        <v>4430</v>
      </c>
      <c r="B217" s="18" t="s">
        <v>12</v>
      </c>
      <c r="C217" s="175">
        <v>10000</v>
      </c>
    </row>
    <row r="218" spans="1:3" ht="39" thickBot="1">
      <c r="A218" s="39" t="s">
        <v>96</v>
      </c>
      <c r="B218" s="20" t="s">
        <v>231</v>
      </c>
      <c r="C218" s="22">
        <f>SUM(C220,C225)</f>
        <v>10120</v>
      </c>
    </row>
    <row r="219" spans="1:3" s="17" customFormat="1" ht="13.5" thickBot="1">
      <c r="A219" s="77" t="s">
        <v>218</v>
      </c>
      <c r="B219" s="29" t="s">
        <v>219</v>
      </c>
      <c r="C219" s="157">
        <f>SUM(C221,C226)</f>
        <v>10120</v>
      </c>
    </row>
    <row r="220" spans="1:3" ht="42" customHeight="1" thickBot="1">
      <c r="A220" s="40" t="s">
        <v>97</v>
      </c>
      <c r="B220" s="24" t="s">
        <v>232</v>
      </c>
      <c r="C220" s="25">
        <f>SUM(C221)</f>
        <v>10120</v>
      </c>
    </row>
    <row r="221" spans="1:3" ht="12.75">
      <c r="A221" s="77" t="s">
        <v>218</v>
      </c>
      <c r="B221" s="29" t="s">
        <v>220</v>
      </c>
      <c r="C221" s="187">
        <f>SUM(C222:C224)</f>
        <v>10120</v>
      </c>
    </row>
    <row r="222" spans="1:3" ht="12.75">
      <c r="A222" s="82">
        <v>4110</v>
      </c>
      <c r="B222" s="6" t="s">
        <v>233</v>
      </c>
      <c r="C222" s="164">
        <v>1306.72</v>
      </c>
    </row>
    <row r="223" spans="1:3" ht="12.75">
      <c r="A223" s="82">
        <v>4120</v>
      </c>
      <c r="B223" s="6" t="s">
        <v>7</v>
      </c>
      <c r="C223" s="164">
        <v>210.76</v>
      </c>
    </row>
    <row r="224" spans="1:3" ht="13.5" thickBot="1">
      <c r="A224" s="90">
        <v>4170</v>
      </c>
      <c r="B224" s="18" t="s">
        <v>234</v>
      </c>
      <c r="C224" s="175">
        <v>8602.52</v>
      </c>
    </row>
    <row r="225" spans="1:3" ht="42" customHeight="1" thickBot="1">
      <c r="A225" s="40" t="s">
        <v>269</v>
      </c>
      <c r="B225" s="24" t="s">
        <v>270</v>
      </c>
      <c r="C225" s="25">
        <f>SUM(C226)</f>
        <v>0</v>
      </c>
    </row>
    <row r="226" spans="1:3" ht="12.75">
      <c r="A226" s="64" t="s">
        <v>218</v>
      </c>
      <c r="B226" s="65" t="s">
        <v>220</v>
      </c>
      <c r="C226" s="240">
        <f>SUM(C227:C233)</f>
        <v>0</v>
      </c>
    </row>
    <row r="227" spans="1:3" ht="12.75">
      <c r="A227" s="103">
        <v>3030</v>
      </c>
      <c r="B227" s="61" t="s">
        <v>21</v>
      </c>
      <c r="C227" s="161">
        <v>0</v>
      </c>
    </row>
    <row r="228" spans="1:3" ht="12.75">
      <c r="A228" s="82">
        <v>4110</v>
      </c>
      <c r="B228" s="6" t="s">
        <v>233</v>
      </c>
      <c r="C228" s="164">
        <v>0</v>
      </c>
    </row>
    <row r="229" spans="1:3" ht="12.75">
      <c r="A229" s="82">
        <v>4120</v>
      </c>
      <c r="B229" s="6" t="s">
        <v>7</v>
      </c>
      <c r="C229" s="164">
        <v>0</v>
      </c>
    </row>
    <row r="230" spans="1:3" ht="12.75">
      <c r="A230" s="90">
        <v>4170</v>
      </c>
      <c r="B230" s="18" t="s">
        <v>234</v>
      </c>
      <c r="C230" s="175">
        <v>0</v>
      </c>
    </row>
    <row r="231" spans="1:3" ht="12.75">
      <c r="A231" s="82">
        <v>4210</v>
      </c>
      <c r="B231" s="6" t="s">
        <v>9</v>
      </c>
      <c r="C231" s="164">
        <v>0</v>
      </c>
    </row>
    <row r="232" spans="1:3" ht="13.5" thickBot="1">
      <c r="A232" s="102">
        <v>4300</v>
      </c>
      <c r="B232" s="60" t="s">
        <v>10</v>
      </c>
      <c r="C232" s="181">
        <v>0</v>
      </c>
    </row>
    <row r="233" spans="1:3" ht="26.25" thickBot="1">
      <c r="A233" s="241">
        <v>4740</v>
      </c>
      <c r="B233" s="242" t="s">
        <v>13</v>
      </c>
      <c r="C233" s="243">
        <v>0</v>
      </c>
    </row>
    <row r="234" spans="1:3" s="3" customFormat="1" ht="13.5" thickBot="1">
      <c r="A234" s="39" t="s">
        <v>271</v>
      </c>
      <c r="B234" s="20" t="s">
        <v>272</v>
      </c>
      <c r="C234" s="22">
        <f>SUM(C237)</f>
        <v>4001</v>
      </c>
    </row>
    <row r="235" spans="1:3" s="17" customFormat="1" ht="12.75">
      <c r="A235" s="77" t="s">
        <v>218</v>
      </c>
      <c r="B235" s="29" t="s">
        <v>220</v>
      </c>
      <c r="C235" s="157">
        <f>SUM(C238)</f>
        <v>4001</v>
      </c>
    </row>
    <row r="236" spans="1:3" s="14" customFormat="1" ht="13.5" thickBot="1">
      <c r="A236" s="79"/>
      <c r="B236" s="23" t="s">
        <v>222</v>
      </c>
      <c r="C236" s="162">
        <f>SUM(C239)</f>
        <v>0</v>
      </c>
    </row>
    <row r="237" spans="1:3" s="3" customFormat="1" ht="13.5" thickBot="1">
      <c r="A237" s="40" t="s">
        <v>273</v>
      </c>
      <c r="B237" s="24" t="s">
        <v>274</v>
      </c>
      <c r="C237" s="28">
        <f>SUM(C238:C239)</f>
        <v>4001</v>
      </c>
    </row>
    <row r="238" spans="1:3" s="17" customFormat="1" ht="12.75">
      <c r="A238" s="64" t="s">
        <v>218</v>
      </c>
      <c r="B238" s="65" t="s">
        <v>220</v>
      </c>
      <c r="C238" s="167">
        <f>SUM(C240:C244)</f>
        <v>4001</v>
      </c>
    </row>
    <row r="239" spans="1:3" s="35" customFormat="1" ht="12.75">
      <c r="A239" s="100"/>
      <c r="B239" s="34" t="s">
        <v>222</v>
      </c>
      <c r="C239" s="163">
        <v>0</v>
      </c>
    </row>
    <row r="240" spans="1:3" s="35" customFormat="1" ht="25.5">
      <c r="A240" s="66">
        <v>3020</v>
      </c>
      <c r="B240" s="54" t="s">
        <v>242</v>
      </c>
      <c r="C240" s="183">
        <v>1000</v>
      </c>
    </row>
    <row r="241" spans="1:3" ht="12.75">
      <c r="A241" s="82">
        <v>4110</v>
      </c>
      <c r="B241" s="6" t="s">
        <v>6</v>
      </c>
      <c r="C241" s="164">
        <v>259.12</v>
      </c>
    </row>
    <row r="242" spans="1:3" ht="12.75">
      <c r="A242" s="82">
        <v>4120</v>
      </c>
      <c r="B242" s="6" t="s">
        <v>7</v>
      </c>
      <c r="C242" s="164">
        <v>41.88</v>
      </c>
    </row>
    <row r="243" spans="1:3" ht="12.75">
      <c r="A243" s="82">
        <v>4170</v>
      </c>
      <c r="B243" s="6" t="s">
        <v>8</v>
      </c>
      <c r="C243" s="164">
        <v>1700</v>
      </c>
    </row>
    <row r="244" spans="1:3" ht="13.5" thickBot="1">
      <c r="A244" s="102">
        <v>4300</v>
      </c>
      <c r="B244" s="60" t="s">
        <v>10</v>
      </c>
      <c r="C244" s="181">
        <v>1000</v>
      </c>
    </row>
    <row r="245" spans="1:3" s="3" customFormat="1" ht="26.25" thickBot="1">
      <c r="A245" s="39" t="s">
        <v>99</v>
      </c>
      <c r="B245" s="20" t="s">
        <v>100</v>
      </c>
      <c r="C245" s="22">
        <f>SUM(C248,C268,C275,C293)</f>
        <v>1793156</v>
      </c>
    </row>
    <row r="246" spans="1:3" s="17" customFormat="1" ht="12.75">
      <c r="A246" s="77" t="s">
        <v>218</v>
      </c>
      <c r="B246" s="29" t="s">
        <v>220</v>
      </c>
      <c r="C246" s="157">
        <f>SUM(C249,C269,C276,C294)</f>
        <v>1673156</v>
      </c>
    </row>
    <row r="247" spans="1:3" s="14" customFormat="1" ht="13.5" thickBot="1">
      <c r="A247" s="79"/>
      <c r="B247" s="23" t="s">
        <v>222</v>
      </c>
      <c r="C247" s="162">
        <f>SUM(C250,C270,C277,C295)</f>
        <v>120000</v>
      </c>
    </row>
    <row r="248" spans="1:3" s="3" customFormat="1" ht="13.5" thickBot="1">
      <c r="A248" s="40" t="s">
        <v>101</v>
      </c>
      <c r="B248" s="24" t="s">
        <v>102</v>
      </c>
      <c r="C248" s="28">
        <f>SUM(C249:C250)</f>
        <v>482500</v>
      </c>
    </row>
    <row r="249" spans="1:3" s="17" customFormat="1" ht="12.75">
      <c r="A249" s="77" t="s">
        <v>218</v>
      </c>
      <c r="B249" s="29" t="s">
        <v>220</v>
      </c>
      <c r="C249" s="157">
        <f>SUM(C251:C266)</f>
        <v>362500</v>
      </c>
    </row>
    <row r="250" spans="1:3" s="35" customFormat="1" ht="12.75">
      <c r="A250" s="100"/>
      <c r="B250" s="34" t="s">
        <v>222</v>
      </c>
      <c r="C250" s="163">
        <f>SUM(C267)</f>
        <v>120000</v>
      </c>
    </row>
    <row r="251" spans="1:3" ht="25.5">
      <c r="A251" s="82">
        <v>3020</v>
      </c>
      <c r="B251" s="6" t="s">
        <v>3</v>
      </c>
      <c r="C251" s="164">
        <v>19000</v>
      </c>
    </row>
    <row r="252" spans="1:3" ht="12.75">
      <c r="A252" s="82">
        <v>4010</v>
      </c>
      <c r="B252" s="6" t="s">
        <v>4</v>
      </c>
      <c r="C252" s="164">
        <v>81000</v>
      </c>
    </row>
    <row r="253" spans="1:3" ht="12.75">
      <c r="A253" s="82">
        <v>4040</v>
      </c>
      <c r="B253" s="6" t="s">
        <v>26</v>
      </c>
      <c r="C253" s="164">
        <v>6900</v>
      </c>
    </row>
    <row r="254" spans="1:3" ht="12.75">
      <c r="A254" s="82">
        <v>4110</v>
      </c>
      <c r="B254" s="6" t="s">
        <v>6</v>
      </c>
      <c r="C254" s="164">
        <v>12971</v>
      </c>
    </row>
    <row r="255" spans="1:3" ht="12.75">
      <c r="A255" s="82">
        <v>4120</v>
      </c>
      <c r="B255" s="6" t="s">
        <v>7</v>
      </c>
      <c r="C255" s="164">
        <v>2209</v>
      </c>
    </row>
    <row r="256" spans="1:3" ht="25.5">
      <c r="A256" s="82">
        <v>4140</v>
      </c>
      <c r="B256" s="6" t="s">
        <v>27</v>
      </c>
      <c r="C256" s="164">
        <v>3600</v>
      </c>
    </row>
    <row r="257" spans="1:3" ht="12.75">
      <c r="A257" s="82">
        <v>4170</v>
      </c>
      <c r="B257" s="6" t="s">
        <v>8</v>
      </c>
      <c r="C257" s="164">
        <v>7200</v>
      </c>
    </row>
    <row r="258" spans="1:3" ht="12.75">
      <c r="A258" s="82">
        <v>4210</v>
      </c>
      <c r="B258" s="6" t="s">
        <v>9</v>
      </c>
      <c r="C258" s="164">
        <v>119720</v>
      </c>
    </row>
    <row r="259" spans="1:3" ht="25.5">
      <c r="A259" s="82">
        <v>4240</v>
      </c>
      <c r="B259" s="6" t="s">
        <v>28</v>
      </c>
      <c r="C259" s="164">
        <v>600</v>
      </c>
    </row>
    <row r="260" spans="1:3" ht="12.75">
      <c r="A260" s="82">
        <v>4260</v>
      </c>
      <c r="B260" s="6" t="s">
        <v>20</v>
      </c>
      <c r="C260" s="164">
        <v>25000</v>
      </c>
    </row>
    <row r="261" spans="1:3" ht="12.75">
      <c r="A261" s="82">
        <v>4270</v>
      </c>
      <c r="B261" s="6" t="s">
        <v>0</v>
      </c>
      <c r="C261" s="164">
        <v>15000</v>
      </c>
    </row>
    <row r="262" spans="1:3" ht="12.75">
      <c r="A262" s="82">
        <v>4280</v>
      </c>
      <c r="B262" s="6" t="s">
        <v>31</v>
      </c>
      <c r="C262" s="164">
        <v>4000</v>
      </c>
    </row>
    <row r="263" spans="1:3" ht="12.75">
      <c r="A263" s="82">
        <v>4300</v>
      </c>
      <c r="B263" s="6" t="s">
        <v>10</v>
      </c>
      <c r="C263" s="164">
        <v>10800</v>
      </c>
    </row>
    <row r="264" spans="1:3" ht="25.5">
      <c r="A264" s="82">
        <v>4360</v>
      </c>
      <c r="B264" s="6" t="s">
        <v>23</v>
      </c>
      <c r="C264" s="164">
        <v>300</v>
      </c>
    </row>
    <row r="265" spans="1:3" ht="12.75">
      <c r="A265" s="82">
        <v>4410</v>
      </c>
      <c r="B265" s="6" t="s">
        <v>24</v>
      </c>
      <c r="C265" s="164">
        <v>200</v>
      </c>
    </row>
    <row r="266" spans="1:3" ht="12.75">
      <c r="A266" s="82">
        <v>4430</v>
      </c>
      <c r="B266" s="6" t="s">
        <v>12</v>
      </c>
      <c r="C266" s="164">
        <v>54000</v>
      </c>
    </row>
    <row r="267" spans="1:3" s="8" customFormat="1" ht="26.25" thickBot="1">
      <c r="A267" s="101">
        <v>6060</v>
      </c>
      <c r="B267" s="59" t="s">
        <v>18</v>
      </c>
      <c r="C267" s="190">
        <v>120000</v>
      </c>
    </row>
    <row r="268" spans="1:3" s="3" customFormat="1" ht="13.5" thickBot="1">
      <c r="A268" s="51" t="s">
        <v>103</v>
      </c>
      <c r="B268" s="52" t="s">
        <v>104</v>
      </c>
      <c r="C268" s="185">
        <f>SUM(C269:C270)</f>
        <v>32000</v>
      </c>
    </row>
    <row r="269" spans="1:3" s="17" customFormat="1" ht="12.75">
      <c r="A269" s="77" t="s">
        <v>218</v>
      </c>
      <c r="B269" s="29" t="s">
        <v>220</v>
      </c>
      <c r="C269" s="157">
        <f>SUM(C271:C273)</f>
        <v>32000</v>
      </c>
    </row>
    <row r="270" spans="1:3" s="14" customFormat="1" ht="12.75">
      <c r="A270" s="81"/>
      <c r="B270" s="15" t="s">
        <v>222</v>
      </c>
      <c r="C270" s="166">
        <f>SUM(C274:C274)</f>
        <v>0</v>
      </c>
    </row>
    <row r="271" spans="1:3" s="14" customFormat="1" ht="12.75">
      <c r="A271" s="88">
        <v>4170</v>
      </c>
      <c r="B271" s="7" t="s">
        <v>228</v>
      </c>
      <c r="C271" s="158">
        <v>3000</v>
      </c>
    </row>
    <row r="272" spans="1:3" s="5" customFormat="1" ht="12.75">
      <c r="A272" s="88">
        <v>4210</v>
      </c>
      <c r="B272" s="7" t="s">
        <v>9</v>
      </c>
      <c r="C272" s="158">
        <v>9000</v>
      </c>
    </row>
    <row r="273" spans="1:3" s="5" customFormat="1" ht="12.75">
      <c r="A273" s="88">
        <v>4300</v>
      </c>
      <c r="B273" s="7" t="s">
        <v>10</v>
      </c>
      <c r="C273" s="158">
        <v>20000</v>
      </c>
    </row>
    <row r="274" spans="1:3" s="8" customFormat="1" ht="26.25" thickBot="1">
      <c r="A274" s="91">
        <v>6050</v>
      </c>
      <c r="B274" s="9" t="s">
        <v>1</v>
      </c>
      <c r="C274" s="178">
        <v>0</v>
      </c>
    </row>
    <row r="275" spans="1:3" s="3" customFormat="1" ht="13.5" thickBot="1">
      <c r="A275" s="40" t="s">
        <v>105</v>
      </c>
      <c r="B275" s="24" t="s">
        <v>106</v>
      </c>
      <c r="C275" s="28">
        <f>SUM(C276:C277)</f>
        <v>1278656</v>
      </c>
    </row>
    <row r="276" spans="1:3" s="17" customFormat="1" ht="12.75">
      <c r="A276" s="77" t="s">
        <v>218</v>
      </c>
      <c r="B276" s="29" t="s">
        <v>220</v>
      </c>
      <c r="C276" s="74">
        <f>SUM(C278:C292)</f>
        <v>1278656</v>
      </c>
    </row>
    <row r="277" spans="1:3" s="14" customFormat="1" ht="12.75">
      <c r="A277" s="81"/>
      <c r="B277" s="15" t="s">
        <v>222</v>
      </c>
      <c r="C277" s="166">
        <v>0</v>
      </c>
    </row>
    <row r="278" spans="1:3" s="14" customFormat="1" ht="12.75">
      <c r="A278" s="88">
        <v>3000</v>
      </c>
      <c r="B278" s="7" t="s">
        <v>298</v>
      </c>
      <c r="C278" s="158">
        <v>15770</v>
      </c>
    </row>
    <row r="279" spans="1:3" ht="12.75">
      <c r="A279" s="82">
        <v>4010</v>
      </c>
      <c r="B279" s="6" t="s">
        <v>4</v>
      </c>
      <c r="C279" s="164">
        <v>875367</v>
      </c>
    </row>
    <row r="280" spans="1:3" ht="12.75">
      <c r="A280" s="82">
        <v>4040</v>
      </c>
      <c r="B280" s="6" t="s">
        <v>26</v>
      </c>
      <c r="C280" s="164">
        <v>71000</v>
      </c>
    </row>
    <row r="281" spans="1:3" ht="12.75">
      <c r="A281" s="82">
        <v>4110</v>
      </c>
      <c r="B281" s="6" t="s">
        <v>6</v>
      </c>
      <c r="C281" s="164">
        <v>143753</v>
      </c>
    </row>
    <row r="282" spans="1:3" ht="12.75">
      <c r="A282" s="82">
        <v>4120</v>
      </c>
      <c r="B282" s="6" t="s">
        <v>7</v>
      </c>
      <c r="C282" s="164">
        <v>23186</v>
      </c>
    </row>
    <row r="283" spans="1:3" ht="25.5">
      <c r="A283" s="82">
        <v>4140</v>
      </c>
      <c r="B283" s="6" t="s">
        <v>27</v>
      </c>
      <c r="C283" s="164">
        <v>22380</v>
      </c>
    </row>
    <row r="284" spans="1:3" ht="12.75">
      <c r="A284" s="82">
        <v>4210</v>
      </c>
      <c r="B284" s="6" t="s">
        <v>9</v>
      </c>
      <c r="C284" s="164">
        <v>42700</v>
      </c>
    </row>
    <row r="285" spans="1:3" ht="25.5">
      <c r="A285" s="82">
        <v>4240</v>
      </c>
      <c r="B285" s="6" t="s">
        <v>28</v>
      </c>
      <c r="C285" s="164">
        <v>1200</v>
      </c>
    </row>
    <row r="286" spans="1:3" ht="12.75">
      <c r="A286" s="82">
        <v>4270</v>
      </c>
      <c r="B286" s="6" t="s">
        <v>0</v>
      </c>
      <c r="C286" s="164">
        <v>6500</v>
      </c>
    </row>
    <row r="287" spans="1:3" ht="12.75">
      <c r="A287" s="82">
        <v>4280</v>
      </c>
      <c r="B287" s="6" t="s">
        <v>31</v>
      </c>
      <c r="C287" s="164">
        <v>10000</v>
      </c>
    </row>
    <row r="288" spans="1:3" ht="12.75">
      <c r="A288" s="82">
        <v>4300</v>
      </c>
      <c r="B288" s="6" t="s">
        <v>10</v>
      </c>
      <c r="C288" s="164">
        <v>15500</v>
      </c>
    </row>
    <row r="289" spans="1:3" ht="12.75">
      <c r="A289" s="82">
        <v>4410</v>
      </c>
      <c r="B289" s="6" t="s">
        <v>24</v>
      </c>
      <c r="C289" s="164">
        <v>2500</v>
      </c>
    </row>
    <row r="290" spans="1:3" ht="12.75">
      <c r="A290" s="82">
        <v>4430</v>
      </c>
      <c r="B290" s="6" t="s">
        <v>12</v>
      </c>
      <c r="C290" s="164">
        <v>6300</v>
      </c>
    </row>
    <row r="291" spans="1:3" ht="25.5">
      <c r="A291" s="82">
        <v>4440</v>
      </c>
      <c r="B291" s="6" t="s">
        <v>32</v>
      </c>
      <c r="C291" s="164">
        <v>27500</v>
      </c>
    </row>
    <row r="292" spans="1:3" ht="26.25" thickBot="1">
      <c r="A292" s="82">
        <v>4700</v>
      </c>
      <c r="B292" s="6" t="s">
        <v>34</v>
      </c>
      <c r="C292" s="164">
        <v>15000</v>
      </c>
    </row>
    <row r="293" spans="1:3" s="3" customFormat="1" ht="13.5" thickBot="1">
      <c r="A293" s="40" t="s">
        <v>287</v>
      </c>
      <c r="B293" s="24" t="s">
        <v>60</v>
      </c>
      <c r="C293" s="28">
        <f>SUM(C294:C295)</f>
        <v>0</v>
      </c>
    </row>
    <row r="294" spans="1:3" s="17" customFormat="1" ht="12.75">
      <c r="A294" s="77" t="s">
        <v>218</v>
      </c>
      <c r="B294" s="29" t="s">
        <v>220</v>
      </c>
      <c r="C294" s="187">
        <f>SUM(C296)</f>
        <v>0</v>
      </c>
    </row>
    <row r="295" spans="1:3" s="14" customFormat="1" ht="12.75">
      <c r="A295" s="81"/>
      <c r="B295" s="15" t="s">
        <v>222</v>
      </c>
      <c r="C295" s="191">
        <f>SUM(C297)</f>
        <v>0</v>
      </c>
    </row>
    <row r="296" spans="1:3" ht="12.75">
      <c r="A296" s="82">
        <v>3000</v>
      </c>
      <c r="B296" s="6" t="s">
        <v>275</v>
      </c>
      <c r="C296" s="158">
        <v>0</v>
      </c>
    </row>
    <row r="297" spans="1:3" s="8" customFormat="1" ht="26.25" thickBot="1">
      <c r="A297" s="91">
        <v>6050</v>
      </c>
      <c r="B297" s="9" t="s">
        <v>1</v>
      </c>
      <c r="C297" s="192">
        <v>0</v>
      </c>
    </row>
    <row r="298" spans="1:3" s="3" customFormat="1" ht="64.5" customHeight="1" thickBot="1">
      <c r="A298" s="39" t="s">
        <v>107</v>
      </c>
      <c r="B298" s="20" t="s">
        <v>108</v>
      </c>
      <c r="C298" s="22">
        <f>SUM(C300)</f>
        <v>170000</v>
      </c>
    </row>
    <row r="299" spans="1:3" s="17" customFormat="1" ht="13.5" thickBot="1">
      <c r="A299" s="94" t="s">
        <v>218</v>
      </c>
      <c r="B299" s="32" t="s">
        <v>220</v>
      </c>
      <c r="C299" s="156">
        <f>SUM(C301)</f>
        <v>170000</v>
      </c>
    </row>
    <row r="300" spans="1:3" s="3" customFormat="1" ht="36.75" customHeight="1" thickBot="1">
      <c r="A300" s="40" t="s">
        <v>109</v>
      </c>
      <c r="B300" s="24" t="s">
        <v>110</v>
      </c>
      <c r="C300" s="25">
        <f>SUM(C302)</f>
        <v>170000</v>
      </c>
    </row>
    <row r="301" spans="1:3" s="17" customFormat="1" ht="12.75">
      <c r="A301" s="94" t="s">
        <v>218</v>
      </c>
      <c r="B301" s="32" t="s">
        <v>220</v>
      </c>
      <c r="C301" s="193">
        <f>SUM(C302)</f>
        <v>170000</v>
      </c>
    </row>
    <row r="302" spans="1:3" ht="26.25" customHeight="1" thickBot="1">
      <c r="A302" s="90">
        <v>4100</v>
      </c>
      <c r="B302" s="18" t="s">
        <v>36</v>
      </c>
      <c r="C302" s="159">
        <v>170000</v>
      </c>
    </row>
    <row r="303" spans="1:3" s="3" customFormat="1" ht="13.5" thickBot="1">
      <c r="A303" s="39" t="s">
        <v>111</v>
      </c>
      <c r="B303" s="20" t="s">
        <v>112</v>
      </c>
      <c r="C303" s="22">
        <f>SUM(C305)</f>
        <v>1000000</v>
      </c>
    </row>
    <row r="304" spans="1:3" s="17" customFormat="1" ht="13.5" thickBot="1">
      <c r="A304" s="94" t="s">
        <v>218</v>
      </c>
      <c r="B304" s="32" t="s">
        <v>220</v>
      </c>
      <c r="C304" s="193">
        <f>SUM(C306)</f>
        <v>1000000</v>
      </c>
    </row>
    <row r="305" spans="1:3" s="3" customFormat="1" ht="54.75" customHeight="1" thickBot="1">
      <c r="A305" s="40" t="s">
        <v>113</v>
      </c>
      <c r="B305" s="24" t="s">
        <v>114</v>
      </c>
      <c r="C305" s="25">
        <f>SUM(C307:C307)</f>
        <v>1000000</v>
      </c>
    </row>
    <row r="306" spans="1:3" s="17" customFormat="1" ht="12.75">
      <c r="A306" s="77" t="s">
        <v>218</v>
      </c>
      <c r="B306" s="29" t="s">
        <v>220</v>
      </c>
      <c r="C306" s="187">
        <f>SUM(C307:C307)</f>
        <v>1000000</v>
      </c>
    </row>
    <row r="307" spans="1:3" ht="24.75" customHeight="1" thickBot="1">
      <c r="A307" s="90">
        <v>8120</v>
      </c>
      <c r="B307" s="18" t="s">
        <v>37</v>
      </c>
      <c r="C307" s="159">
        <v>1000000</v>
      </c>
    </row>
    <row r="308" spans="1:3" s="3" customFormat="1" ht="13.5" thickBot="1">
      <c r="A308" s="39" t="s">
        <v>115</v>
      </c>
      <c r="B308" s="20" t="s">
        <v>116</v>
      </c>
      <c r="C308" s="22">
        <f>SUM(C311,C319,C322,C316)</f>
        <v>1860000</v>
      </c>
    </row>
    <row r="309" spans="1:3" s="17" customFormat="1" ht="12.75">
      <c r="A309" s="64" t="s">
        <v>218</v>
      </c>
      <c r="B309" s="65" t="s">
        <v>220</v>
      </c>
      <c r="C309" s="240">
        <f>SUM(C312,C320,C323,C317)</f>
        <v>1860000</v>
      </c>
    </row>
    <row r="310" spans="1:3" s="12" customFormat="1" ht="13.5" thickBot="1">
      <c r="A310" s="247"/>
      <c r="B310" s="249" t="s">
        <v>227</v>
      </c>
      <c r="C310" s="250">
        <f>SUM(C313)</f>
        <v>0</v>
      </c>
    </row>
    <row r="311" spans="1:3" s="3" customFormat="1" ht="26.25" thickBot="1">
      <c r="A311" s="40" t="s">
        <v>117</v>
      </c>
      <c r="B311" s="24" t="s">
        <v>118</v>
      </c>
      <c r="C311" s="25">
        <f>SUM(C314:C315)</f>
        <v>200000</v>
      </c>
    </row>
    <row r="312" spans="1:3" s="17" customFormat="1" ht="12.75">
      <c r="A312" s="64" t="s">
        <v>218</v>
      </c>
      <c r="B312" s="65" t="s">
        <v>220</v>
      </c>
      <c r="C312" s="240">
        <f>SUM(C314:C314)</f>
        <v>200000</v>
      </c>
    </row>
    <row r="313" spans="1:3" s="12" customFormat="1" ht="13.5" thickBot="1">
      <c r="A313" s="247"/>
      <c r="B313" s="238" t="s">
        <v>264</v>
      </c>
      <c r="C313" s="248">
        <f>SUM(C315)</f>
        <v>0</v>
      </c>
    </row>
    <row r="314" spans="1:3" s="3" customFormat="1" ht="51">
      <c r="A314" s="244">
        <v>2320</v>
      </c>
      <c r="B314" s="245" t="s">
        <v>38</v>
      </c>
      <c r="C314" s="246">
        <v>200000</v>
      </c>
    </row>
    <row r="315" spans="1:3" s="221" customFormat="1" ht="64.5" thickBot="1">
      <c r="A315" s="222">
        <v>6620</v>
      </c>
      <c r="B315" s="223" t="s">
        <v>39</v>
      </c>
      <c r="C315" s="224">
        <v>0</v>
      </c>
    </row>
    <row r="316" spans="1:3" s="3" customFormat="1" ht="13.5" thickBot="1">
      <c r="A316" s="40" t="s">
        <v>290</v>
      </c>
      <c r="B316" s="24" t="s">
        <v>291</v>
      </c>
      <c r="C316" s="28">
        <f>SUM(C317)</f>
        <v>0</v>
      </c>
    </row>
    <row r="317" spans="1:3" s="3" customFormat="1" ht="12.75">
      <c r="A317" s="64" t="s">
        <v>218</v>
      </c>
      <c r="B317" s="65" t="s">
        <v>220</v>
      </c>
      <c r="C317" s="167">
        <f>SUM(C318)</f>
        <v>0</v>
      </c>
    </row>
    <row r="318" spans="1:3" ht="13.5" thickBot="1">
      <c r="A318" s="102">
        <v>4580</v>
      </c>
      <c r="B318" s="60" t="s">
        <v>292</v>
      </c>
      <c r="C318" s="181">
        <v>0</v>
      </c>
    </row>
    <row r="319" spans="1:3" s="3" customFormat="1" ht="13.5" thickBot="1">
      <c r="A319" s="40" t="s">
        <v>276</v>
      </c>
      <c r="B319" s="24" t="s">
        <v>277</v>
      </c>
      <c r="C319" s="28">
        <f>SUM(C320)</f>
        <v>0</v>
      </c>
    </row>
    <row r="320" spans="1:3" s="3" customFormat="1" ht="12.75">
      <c r="A320" s="77" t="s">
        <v>218</v>
      </c>
      <c r="B320" s="29" t="s">
        <v>220</v>
      </c>
      <c r="C320" s="157">
        <f>SUM(C321:C321)</f>
        <v>0</v>
      </c>
    </row>
    <row r="321" spans="1:3" ht="26.25" thickBot="1">
      <c r="A321" s="90">
        <v>4990</v>
      </c>
      <c r="B321" s="18" t="s">
        <v>265</v>
      </c>
      <c r="C321" s="175">
        <v>0</v>
      </c>
    </row>
    <row r="322" spans="1:3" s="3" customFormat="1" ht="13.5" thickBot="1">
      <c r="A322" s="40" t="s">
        <v>119</v>
      </c>
      <c r="B322" s="24" t="s">
        <v>120</v>
      </c>
      <c r="C322" s="25">
        <f>SUM(C324)</f>
        <v>1660000</v>
      </c>
    </row>
    <row r="323" spans="1:3" s="3" customFormat="1" ht="12.75">
      <c r="A323" s="77" t="s">
        <v>218</v>
      </c>
      <c r="B323" s="29" t="s">
        <v>220</v>
      </c>
      <c r="C323" s="157">
        <f>SUM(C324)</f>
        <v>1660000</v>
      </c>
    </row>
    <row r="324" spans="1:3" ht="12.75">
      <c r="A324" s="82">
        <v>4810</v>
      </c>
      <c r="B324" s="6" t="s">
        <v>40</v>
      </c>
      <c r="C324" s="164">
        <v>1660000</v>
      </c>
    </row>
    <row r="325" spans="1:3" ht="12.75">
      <c r="A325" s="82"/>
      <c r="B325" s="6" t="s">
        <v>225</v>
      </c>
      <c r="C325" s="164">
        <v>300000</v>
      </c>
    </row>
    <row r="326" spans="1:3" ht="13.5" thickBot="1">
      <c r="A326" s="90"/>
      <c r="B326" s="18" t="s">
        <v>226</v>
      </c>
      <c r="C326" s="175">
        <v>1360000</v>
      </c>
    </row>
    <row r="327" spans="1:3" s="3" customFormat="1" ht="13.5" thickBot="1">
      <c r="A327" s="39" t="s">
        <v>121</v>
      </c>
      <c r="B327" s="20" t="s">
        <v>122</v>
      </c>
      <c r="C327" s="22">
        <f>SUM(C330,C364,C380,C411,C450,C456,C479,C490)</f>
        <v>42542955</v>
      </c>
    </row>
    <row r="328" spans="1:3" s="17" customFormat="1" ht="12.75">
      <c r="A328" s="64" t="s">
        <v>218</v>
      </c>
      <c r="B328" s="65" t="s">
        <v>220</v>
      </c>
      <c r="C328" s="167">
        <f>SUM(C331,C365,C381,C412,C451,C457,C480,C491)</f>
        <v>41232955</v>
      </c>
    </row>
    <row r="329" spans="1:3" s="14" customFormat="1" ht="13.5" thickBot="1">
      <c r="A329" s="237"/>
      <c r="B329" s="238" t="s">
        <v>222</v>
      </c>
      <c r="C329" s="239">
        <f>SUM(C332,C382,C413,C458,C366,C492,C478)</f>
        <v>1310000</v>
      </c>
    </row>
    <row r="330" spans="1:3" s="3" customFormat="1" ht="15" customHeight="1" thickBot="1">
      <c r="A330" s="40" t="s">
        <v>123</v>
      </c>
      <c r="B330" s="24" t="s">
        <v>124</v>
      </c>
      <c r="C330" s="25">
        <f>SUM(C331:C332)</f>
        <v>19147558</v>
      </c>
    </row>
    <row r="331" spans="1:3" s="17" customFormat="1" ht="12.75">
      <c r="A331" s="64" t="s">
        <v>218</v>
      </c>
      <c r="B331" s="65" t="s">
        <v>220</v>
      </c>
      <c r="C331" s="167">
        <f>SUM(C333:C362)</f>
        <v>18147558</v>
      </c>
    </row>
    <row r="332" spans="1:3" s="14" customFormat="1" ht="12.75">
      <c r="A332" s="81"/>
      <c r="B332" s="15" t="s">
        <v>222</v>
      </c>
      <c r="C332" s="166">
        <f>SUM(C363)</f>
        <v>1000000</v>
      </c>
    </row>
    <row r="333" spans="1:3" ht="25.5">
      <c r="A333" s="92">
        <v>2540</v>
      </c>
      <c r="B333" s="6" t="s">
        <v>41</v>
      </c>
      <c r="C333" s="164">
        <v>326995</v>
      </c>
    </row>
    <row r="334" spans="1:3" ht="63.75">
      <c r="A334" s="92">
        <v>2590</v>
      </c>
      <c r="B334" s="6" t="s">
        <v>42</v>
      </c>
      <c r="C334" s="164">
        <v>405027</v>
      </c>
    </row>
    <row r="335" spans="1:3" ht="25.5">
      <c r="A335" s="82">
        <v>3020</v>
      </c>
      <c r="B335" s="6" t="s">
        <v>3</v>
      </c>
      <c r="C335" s="164">
        <v>255740</v>
      </c>
    </row>
    <row r="336" spans="1:3" ht="12.75">
      <c r="A336" s="82">
        <v>3240</v>
      </c>
      <c r="B336" s="6" t="s">
        <v>43</v>
      </c>
      <c r="C336" s="164">
        <v>18850</v>
      </c>
    </row>
    <row r="337" spans="1:3" ht="12.75">
      <c r="A337" s="82">
        <v>4010</v>
      </c>
      <c r="B337" s="6" t="s">
        <v>4</v>
      </c>
      <c r="C337" s="164">
        <v>11942252</v>
      </c>
    </row>
    <row r="338" spans="1:3" ht="12.75">
      <c r="A338" s="82">
        <v>4040</v>
      </c>
      <c r="B338" s="6" t="s">
        <v>26</v>
      </c>
      <c r="C338" s="164">
        <v>900805</v>
      </c>
    </row>
    <row r="339" spans="1:3" ht="12.75">
      <c r="A339" s="82">
        <v>4110</v>
      </c>
      <c r="B339" s="6" t="s">
        <v>44</v>
      </c>
      <c r="C339" s="164">
        <v>1882426</v>
      </c>
    </row>
    <row r="340" spans="1:3" ht="12.75">
      <c r="A340" s="82">
        <v>4120</v>
      </c>
      <c r="B340" s="6" t="s">
        <v>7</v>
      </c>
      <c r="C340" s="164">
        <v>307000</v>
      </c>
    </row>
    <row r="341" spans="1:3" ht="12.75">
      <c r="A341" s="82">
        <v>4130</v>
      </c>
      <c r="B341" s="6" t="s">
        <v>293</v>
      </c>
      <c r="C341" s="164">
        <v>100</v>
      </c>
    </row>
    <row r="342" spans="1:3" ht="25.5">
      <c r="A342" s="82">
        <v>4140</v>
      </c>
      <c r="B342" s="6" t="s">
        <v>27</v>
      </c>
      <c r="C342" s="164">
        <v>0</v>
      </c>
    </row>
    <row r="343" spans="1:3" ht="12.75">
      <c r="A343" s="82">
        <v>4170</v>
      </c>
      <c r="B343" s="6" t="s">
        <v>8</v>
      </c>
      <c r="C343" s="164">
        <v>3700</v>
      </c>
    </row>
    <row r="344" spans="1:3" ht="12.75">
      <c r="A344" s="82">
        <v>4210</v>
      </c>
      <c r="B344" s="6" t="s">
        <v>9</v>
      </c>
      <c r="C344" s="164">
        <v>159100</v>
      </c>
    </row>
    <row r="345" spans="1:3" ht="25.5">
      <c r="A345" s="82">
        <v>4230</v>
      </c>
      <c r="B345" s="6" t="s">
        <v>235</v>
      </c>
      <c r="C345" s="164">
        <v>1600</v>
      </c>
    </row>
    <row r="346" spans="1:3" ht="25.5">
      <c r="A346" s="82">
        <v>4240</v>
      </c>
      <c r="B346" s="6" t="s">
        <v>28</v>
      </c>
      <c r="C346" s="164">
        <v>36400</v>
      </c>
    </row>
    <row r="347" spans="1:3" ht="12.75">
      <c r="A347" s="82">
        <v>4260</v>
      </c>
      <c r="B347" s="6" t="s">
        <v>20</v>
      </c>
      <c r="C347" s="164">
        <v>872000</v>
      </c>
    </row>
    <row r="348" spans="1:3" ht="12.75">
      <c r="A348" s="82">
        <v>4270</v>
      </c>
      <c r="B348" s="6" t="s">
        <v>0</v>
      </c>
      <c r="C348" s="164">
        <v>64100</v>
      </c>
    </row>
    <row r="349" spans="1:3" ht="12.75">
      <c r="A349" s="82">
        <v>4280</v>
      </c>
      <c r="B349" s="6" t="s">
        <v>31</v>
      </c>
      <c r="C349" s="164">
        <v>10900</v>
      </c>
    </row>
    <row r="350" spans="1:3" ht="12.75">
      <c r="A350" s="82">
        <v>4300</v>
      </c>
      <c r="B350" s="6" t="s">
        <v>10</v>
      </c>
      <c r="C350" s="164">
        <v>132300</v>
      </c>
    </row>
    <row r="351" spans="1:3" ht="12.75">
      <c r="A351" s="82">
        <v>4350</v>
      </c>
      <c r="B351" s="6" t="s">
        <v>33</v>
      </c>
      <c r="C351" s="164">
        <v>4600</v>
      </c>
    </row>
    <row r="352" spans="1:3" ht="25.5">
      <c r="A352" s="82">
        <v>4360</v>
      </c>
      <c r="B352" s="6" t="s">
        <v>23</v>
      </c>
      <c r="C352" s="164">
        <v>7900</v>
      </c>
    </row>
    <row r="353" spans="1:3" ht="25.5">
      <c r="A353" s="82">
        <v>4370</v>
      </c>
      <c r="B353" s="6" t="s">
        <v>11</v>
      </c>
      <c r="C353" s="164">
        <v>17900</v>
      </c>
    </row>
    <row r="354" spans="1:3" ht="12.75">
      <c r="A354" s="82">
        <v>4410</v>
      </c>
      <c r="B354" s="6" t="s">
        <v>24</v>
      </c>
      <c r="C354" s="164">
        <v>3360</v>
      </c>
    </row>
    <row r="355" spans="1:3" ht="12.75">
      <c r="A355" s="82">
        <v>4430</v>
      </c>
      <c r="B355" s="6" t="s">
        <v>12</v>
      </c>
      <c r="C355" s="164">
        <v>18600</v>
      </c>
    </row>
    <row r="356" spans="1:3" ht="25.5">
      <c r="A356" s="82">
        <v>4440</v>
      </c>
      <c r="B356" s="6" t="s">
        <v>32</v>
      </c>
      <c r="C356" s="164">
        <v>725223</v>
      </c>
    </row>
    <row r="357" spans="1:3" ht="12.75">
      <c r="A357" s="82">
        <v>4480</v>
      </c>
      <c r="B357" s="6" t="s">
        <v>236</v>
      </c>
      <c r="C357" s="164">
        <v>6080</v>
      </c>
    </row>
    <row r="358" spans="1:3" ht="12.75">
      <c r="A358" s="82">
        <v>4510</v>
      </c>
      <c r="B358" s="6" t="s">
        <v>278</v>
      </c>
      <c r="C358" s="164">
        <v>0</v>
      </c>
    </row>
    <row r="359" spans="1:3" ht="25.5">
      <c r="A359" s="82">
        <v>4610</v>
      </c>
      <c r="B359" s="6" t="s">
        <v>30</v>
      </c>
      <c r="C359" s="164">
        <v>800</v>
      </c>
    </row>
    <row r="360" spans="1:3" ht="25.5">
      <c r="A360" s="82">
        <v>4700</v>
      </c>
      <c r="B360" s="6" t="s">
        <v>239</v>
      </c>
      <c r="C360" s="164">
        <v>4800</v>
      </c>
    </row>
    <row r="361" spans="1:3" ht="25.5">
      <c r="A361" s="90">
        <v>4740</v>
      </c>
      <c r="B361" s="18" t="s">
        <v>13</v>
      </c>
      <c r="C361" s="175">
        <v>7000</v>
      </c>
    </row>
    <row r="362" spans="1:3" ht="25.5">
      <c r="A362" s="90">
        <v>4750</v>
      </c>
      <c r="B362" s="18" t="s">
        <v>14</v>
      </c>
      <c r="C362" s="175">
        <v>32000</v>
      </c>
    </row>
    <row r="363" spans="1:3" s="8" customFormat="1" ht="36.75" customHeight="1" thickBot="1">
      <c r="A363" s="101">
        <v>6050</v>
      </c>
      <c r="B363" s="59" t="s">
        <v>1</v>
      </c>
      <c r="C363" s="190">
        <v>1000000</v>
      </c>
    </row>
    <row r="364" spans="1:3" s="3" customFormat="1" ht="26.25" thickBot="1">
      <c r="A364" s="40" t="s">
        <v>125</v>
      </c>
      <c r="B364" s="24" t="s">
        <v>126</v>
      </c>
      <c r="C364" s="25">
        <f>SUM(C365:C366)</f>
        <v>162457</v>
      </c>
    </row>
    <row r="365" spans="1:3" s="17" customFormat="1" ht="12.75">
      <c r="A365" s="64" t="s">
        <v>218</v>
      </c>
      <c r="B365" s="65" t="s">
        <v>220</v>
      </c>
      <c r="C365" s="167">
        <f>SUM(C367:C379)</f>
        <v>162457</v>
      </c>
    </row>
    <row r="366" spans="1:3" s="17" customFormat="1" ht="12.75">
      <c r="A366" s="77"/>
      <c r="B366" s="15" t="s">
        <v>222</v>
      </c>
      <c r="C366" s="176">
        <v>0</v>
      </c>
    </row>
    <row r="367" spans="1:3" ht="25.5">
      <c r="A367" s="82">
        <v>3020</v>
      </c>
      <c r="B367" s="6" t="s">
        <v>3</v>
      </c>
      <c r="C367" s="164">
        <v>260</v>
      </c>
    </row>
    <row r="368" spans="1:3" ht="12.75">
      <c r="A368" s="82">
        <v>4010</v>
      </c>
      <c r="B368" s="6" t="s">
        <v>4</v>
      </c>
      <c r="C368" s="164">
        <v>104940</v>
      </c>
    </row>
    <row r="369" spans="1:3" ht="12.75">
      <c r="A369" s="82">
        <v>4040</v>
      </c>
      <c r="B369" s="6" t="s">
        <v>26</v>
      </c>
      <c r="C369" s="164">
        <v>7300</v>
      </c>
    </row>
    <row r="370" spans="1:3" ht="12.75">
      <c r="A370" s="82">
        <v>4110</v>
      </c>
      <c r="B370" s="6" t="s">
        <v>6</v>
      </c>
      <c r="C370" s="164">
        <v>16700</v>
      </c>
    </row>
    <row r="371" spans="1:3" ht="12.75">
      <c r="A371" s="82">
        <v>4120</v>
      </c>
      <c r="B371" s="6" t="s">
        <v>7</v>
      </c>
      <c r="C371" s="164">
        <v>2700</v>
      </c>
    </row>
    <row r="372" spans="1:3" ht="12.75">
      <c r="A372" s="82">
        <v>4210</v>
      </c>
      <c r="B372" s="6" t="s">
        <v>9</v>
      </c>
      <c r="C372" s="164">
        <v>4300</v>
      </c>
    </row>
    <row r="373" spans="1:3" ht="25.5">
      <c r="A373" s="82">
        <v>4240</v>
      </c>
      <c r="B373" s="6" t="s">
        <v>28</v>
      </c>
      <c r="C373" s="164">
        <v>2300</v>
      </c>
    </row>
    <row r="374" spans="1:3" ht="12.75">
      <c r="A374" s="82">
        <v>4260</v>
      </c>
      <c r="B374" s="6" t="s">
        <v>20</v>
      </c>
      <c r="C374" s="164">
        <v>14450</v>
      </c>
    </row>
    <row r="375" spans="1:3" ht="12.75">
      <c r="A375" s="82">
        <v>4270</v>
      </c>
      <c r="B375" s="6" t="s">
        <v>0</v>
      </c>
      <c r="C375" s="164">
        <v>0</v>
      </c>
    </row>
    <row r="376" spans="1:3" ht="12.75">
      <c r="A376" s="82">
        <v>4280</v>
      </c>
      <c r="B376" s="6" t="s">
        <v>31</v>
      </c>
      <c r="C376" s="164">
        <v>200</v>
      </c>
    </row>
    <row r="377" spans="1:3" ht="12.75">
      <c r="A377" s="82">
        <v>4300</v>
      </c>
      <c r="B377" s="6" t="s">
        <v>10</v>
      </c>
      <c r="C377" s="164">
        <v>300</v>
      </c>
    </row>
    <row r="378" spans="1:3" ht="25.5">
      <c r="A378" s="90">
        <v>4440</v>
      </c>
      <c r="B378" s="18" t="s">
        <v>32</v>
      </c>
      <c r="C378" s="175">
        <v>8907</v>
      </c>
    </row>
    <row r="379" spans="1:3" ht="26.25" thickBot="1">
      <c r="A379" s="102">
        <v>4740</v>
      </c>
      <c r="B379" s="60" t="s">
        <v>13</v>
      </c>
      <c r="C379" s="181">
        <v>100</v>
      </c>
    </row>
    <row r="380" spans="1:3" s="3" customFormat="1" ht="13.5" thickBot="1">
      <c r="A380" s="133" t="s">
        <v>127</v>
      </c>
      <c r="B380" s="134" t="s">
        <v>128</v>
      </c>
      <c r="C380" s="208">
        <f>SUM(C381:C382)</f>
        <v>8084385</v>
      </c>
    </row>
    <row r="381" spans="1:3" s="17" customFormat="1" ht="12.75">
      <c r="A381" s="64" t="s">
        <v>218</v>
      </c>
      <c r="B381" s="65" t="s">
        <v>220</v>
      </c>
      <c r="C381" s="167">
        <f>SUM(C383:C408)</f>
        <v>8014385</v>
      </c>
    </row>
    <row r="382" spans="1:3" s="14" customFormat="1" ht="12.75">
      <c r="A382" s="81"/>
      <c r="B382" s="15" t="s">
        <v>222</v>
      </c>
      <c r="C382" s="166">
        <f>SUM(C410,C409)</f>
        <v>70000</v>
      </c>
    </row>
    <row r="383" spans="1:3" ht="25.5">
      <c r="A383" s="92">
        <v>2540</v>
      </c>
      <c r="B383" s="6" t="s">
        <v>41</v>
      </c>
      <c r="C383" s="164">
        <v>241767</v>
      </c>
    </row>
    <row r="384" spans="1:3" ht="63.75">
      <c r="A384" s="92">
        <v>2590</v>
      </c>
      <c r="B384" s="6" t="s">
        <v>42</v>
      </c>
      <c r="C384" s="164">
        <v>185122</v>
      </c>
    </row>
    <row r="385" spans="1:3" ht="25.5">
      <c r="A385" s="82">
        <v>3020</v>
      </c>
      <c r="B385" s="6" t="s">
        <v>3</v>
      </c>
      <c r="C385" s="164">
        <v>81255</v>
      </c>
    </row>
    <row r="386" spans="1:3" ht="12.75">
      <c r="A386" s="82">
        <v>4010</v>
      </c>
      <c r="B386" s="6" t="s">
        <v>4</v>
      </c>
      <c r="C386" s="164">
        <v>4700000</v>
      </c>
    </row>
    <row r="387" spans="1:3" ht="12.75">
      <c r="A387" s="82">
        <v>4040</v>
      </c>
      <c r="B387" s="6" t="s">
        <v>26</v>
      </c>
      <c r="C387" s="164">
        <v>346400</v>
      </c>
    </row>
    <row r="388" spans="1:3" ht="12.75">
      <c r="A388" s="82">
        <v>4110</v>
      </c>
      <c r="B388" s="6" t="s">
        <v>6</v>
      </c>
      <c r="C388" s="164">
        <v>728165</v>
      </c>
    </row>
    <row r="389" spans="1:3" ht="12.75">
      <c r="A389" s="82">
        <v>4120</v>
      </c>
      <c r="B389" s="6" t="s">
        <v>7</v>
      </c>
      <c r="C389" s="164">
        <v>117470</v>
      </c>
    </row>
    <row r="390" spans="1:3" ht="12.75">
      <c r="A390" s="82">
        <v>4210</v>
      </c>
      <c r="B390" s="6" t="s">
        <v>9</v>
      </c>
      <c r="C390" s="164">
        <v>116000</v>
      </c>
    </row>
    <row r="391" spans="1:3" ht="12.75">
      <c r="A391" s="82">
        <v>4220</v>
      </c>
      <c r="B391" s="6" t="s">
        <v>45</v>
      </c>
      <c r="C391" s="164">
        <v>416000</v>
      </c>
    </row>
    <row r="392" spans="1:3" ht="25.5">
      <c r="A392" s="82">
        <v>4230</v>
      </c>
      <c r="B392" s="6" t="s">
        <v>235</v>
      </c>
      <c r="C392" s="164">
        <v>500</v>
      </c>
    </row>
    <row r="393" spans="1:3" ht="25.5">
      <c r="A393" s="82">
        <v>4240</v>
      </c>
      <c r="B393" s="6" t="s">
        <v>28</v>
      </c>
      <c r="C393" s="164">
        <v>36000</v>
      </c>
    </row>
    <row r="394" spans="1:3" ht="12.75">
      <c r="A394" s="82">
        <v>4260</v>
      </c>
      <c r="B394" s="6" t="s">
        <v>20</v>
      </c>
      <c r="C394" s="164">
        <v>582000</v>
      </c>
    </row>
    <row r="395" spans="1:3" ht="12.75">
      <c r="A395" s="82">
        <v>4270</v>
      </c>
      <c r="B395" s="6" t="s">
        <v>0</v>
      </c>
      <c r="C395" s="164">
        <v>60350</v>
      </c>
    </row>
    <row r="396" spans="1:3" ht="12.75">
      <c r="A396" s="82">
        <v>4280</v>
      </c>
      <c r="B396" s="6" t="s">
        <v>31</v>
      </c>
      <c r="C396" s="164">
        <v>4000</v>
      </c>
    </row>
    <row r="397" spans="1:3" ht="12.75">
      <c r="A397" s="82">
        <v>4300</v>
      </c>
      <c r="B397" s="6" t="s">
        <v>10</v>
      </c>
      <c r="C397" s="164">
        <v>52700</v>
      </c>
    </row>
    <row r="398" spans="1:3" ht="12.75">
      <c r="A398" s="82">
        <v>4350</v>
      </c>
      <c r="B398" s="6" t="s">
        <v>33</v>
      </c>
      <c r="C398" s="164">
        <v>6600</v>
      </c>
    </row>
    <row r="399" spans="1:3" ht="25.5">
      <c r="A399" s="82">
        <v>4360</v>
      </c>
      <c r="B399" s="6" t="s">
        <v>23</v>
      </c>
      <c r="C399" s="164">
        <v>4320</v>
      </c>
    </row>
    <row r="400" spans="1:3" ht="25.5">
      <c r="A400" s="82">
        <v>4370</v>
      </c>
      <c r="B400" s="6" t="s">
        <v>11</v>
      </c>
      <c r="C400" s="164">
        <v>17200</v>
      </c>
    </row>
    <row r="401" spans="1:3" ht="12.75">
      <c r="A401" s="82">
        <v>4410</v>
      </c>
      <c r="B401" s="6" t="s">
        <v>24</v>
      </c>
      <c r="C401" s="164">
        <v>400</v>
      </c>
    </row>
    <row r="402" spans="1:3" ht="12.75">
      <c r="A402" s="82">
        <v>4430</v>
      </c>
      <c r="B402" s="6" t="s">
        <v>12</v>
      </c>
      <c r="C402" s="164">
        <v>11700</v>
      </c>
    </row>
    <row r="403" spans="1:3" ht="25.5">
      <c r="A403" s="82">
        <v>4440</v>
      </c>
      <c r="B403" s="6" t="s">
        <v>32</v>
      </c>
      <c r="C403" s="164">
        <v>293506</v>
      </c>
    </row>
    <row r="404" spans="1:3" ht="12.75">
      <c r="A404" s="82">
        <v>4480</v>
      </c>
      <c r="B404" s="6" t="s">
        <v>236</v>
      </c>
      <c r="C404" s="164">
        <v>0</v>
      </c>
    </row>
    <row r="405" spans="1:3" ht="25.5">
      <c r="A405" s="82">
        <v>4610</v>
      </c>
      <c r="B405" s="6" t="s">
        <v>30</v>
      </c>
      <c r="C405" s="164">
        <v>0</v>
      </c>
    </row>
    <row r="406" spans="1:3" ht="25.5">
      <c r="A406" s="82">
        <v>4700</v>
      </c>
      <c r="B406" s="6" t="s">
        <v>34</v>
      </c>
      <c r="C406" s="164">
        <v>3860</v>
      </c>
    </row>
    <row r="407" spans="1:3" ht="25.5">
      <c r="A407" s="82">
        <v>4740</v>
      </c>
      <c r="B407" s="6" t="s">
        <v>13</v>
      </c>
      <c r="C407" s="164">
        <v>4520</v>
      </c>
    </row>
    <row r="408" spans="1:3" ht="25.5">
      <c r="A408" s="82">
        <v>4750</v>
      </c>
      <c r="B408" s="6" t="s">
        <v>14</v>
      </c>
      <c r="C408" s="164">
        <v>4550</v>
      </c>
    </row>
    <row r="409" spans="1:3" ht="25.5">
      <c r="A409" s="235">
        <v>6050</v>
      </c>
      <c r="B409" s="234" t="s">
        <v>1</v>
      </c>
      <c r="C409" s="206">
        <v>70000</v>
      </c>
    </row>
    <row r="410" spans="1:3" s="8" customFormat="1" ht="26.25" thickBot="1">
      <c r="A410" s="101">
        <v>6060</v>
      </c>
      <c r="B410" s="59" t="s">
        <v>18</v>
      </c>
      <c r="C410" s="190">
        <v>0</v>
      </c>
    </row>
    <row r="411" spans="1:3" s="3" customFormat="1" ht="13.5" thickBot="1">
      <c r="A411" s="51" t="s">
        <v>129</v>
      </c>
      <c r="B411" s="52" t="s">
        <v>130</v>
      </c>
      <c r="C411" s="194">
        <f>SUM(C412:C413)</f>
        <v>12772472</v>
      </c>
    </row>
    <row r="412" spans="1:3" s="17" customFormat="1" ht="12.75">
      <c r="A412" s="77" t="s">
        <v>218</v>
      </c>
      <c r="B412" s="29" t="s">
        <v>220</v>
      </c>
      <c r="C412" s="157">
        <f>SUM(C414:C448)</f>
        <v>12532472</v>
      </c>
    </row>
    <row r="413" spans="1:3" s="14" customFormat="1" ht="12.75">
      <c r="A413" s="81"/>
      <c r="B413" s="15" t="s">
        <v>222</v>
      </c>
      <c r="C413" s="166">
        <f>SUM(C449)</f>
        <v>240000</v>
      </c>
    </row>
    <row r="414" spans="1:3" ht="25.5">
      <c r="A414" s="92">
        <v>2540</v>
      </c>
      <c r="B414" s="6" t="s">
        <v>41</v>
      </c>
      <c r="C414" s="164">
        <v>626892</v>
      </c>
    </row>
    <row r="415" spans="1:3" ht="25.5">
      <c r="A415" s="82">
        <v>3020</v>
      </c>
      <c r="B415" s="6" t="s">
        <v>3</v>
      </c>
      <c r="C415" s="164">
        <v>28000</v>
      </c>
    </row>
    <row r="416" spans="1:3" ht="12.75">
      <c r="A416" s="82">
        <v>3240</v>
      </c>
      <c r="B416" s="6" t="s">
        <v>43</v>
      </c>
      <c r="C416" s="164">
        <v>12150</v>
      </c>
    </row>
    <row r="417" spans="1:3" ht="12.75">
      <c r="A417" s="82">
        <v>4010</v>
      </c>
      <c r="B417" s="6" t="s">
        <v>4</v>
      </c>
      <c r="C417" s="164">
        <v>7983200</v>
      </c>
    </row>
    <row r="418" spans="1:3" ht="12.75">
      <c r="A418" s="82">
        <v>4040</v>
      </c>
      <c r="B418" s="6" t="s">
        <v>26</v>
      </c>
      <c r="C418" s="164">
        <v>637700</v>
      </c>
    </row>
    <row r="419" spans="1:3" ht="12.75">
      <c r="A419" s="82">
        <v>4110</v>
      </c>
      <c r="B419" s="6" t="s">
        <v>6</v>
      </c>
      <c r="C419" s="164">
        <v>1255200</v>
      </c>
    </row>
    <row r="420" spans="1:3" ht="12.75">
      <c r="A420" s="82">
        <v>4120</v>
      </c>
      <c r="B420" s="6" t="s">
        <v>7</v>
      </c>
      <c r="C420" s="164">
        <v>204650</v>
      </c>
    </row>
    <row r="421" spans="1:3" ht="25.5">
      <c r="A421" s="82">
        <v>4140</v>
      </c>
      <c r="B421" s="6" t="s">
        <v>27</v>
      </c>
      <c r="C421" s="164">
        <v>1000</v>
      </c>
    </row>
    <row r="422" spans="1:3" ht="12.75">
      <c r="A422" s="82">
        <v>4170</v>
      </c>
      <c r="B422" s="6" t="s">
        <v>8</v>
      </c>
      <c r="C422" s="164">
        <v>5000</v>
      </c>
    </row>
    <row r="423" spans="1:3" ht="12.75">
      <c r="A423" s="82">
        <v>4210</v>
      </c>
      <c r="B423" s="6" t="s">
        <v>9</v>
      </c>
      <c r="C423" s="164">
        <v>104000</v>
      </c>
    </row>
    <row r="424" spans="1:3" ht="12.75">
      <c r="A424" s="82">
        <v>4218</v>
      </c>
      <c r="B424" s="6" t="s">
        <v>9</v>
      </c>
      <c r="C424" s="164">
        <v>0</v>
      </c>
    </row>
    <row r="425" spans="1:3" ht="25.5">
      <c r="A425" s="82">
        <v>4230</v>
      </c>
      <c r="B425" s="6" t="s">
        <v>235</v>
      </c>
      <c r="C425" s="164">
        <v>700</v>
      </c>
    </row>
    <row r="426" spans="1:3" ht="25.5">
      <c r="A426" s="82">
        <v>4240</v>
      </c>
      <c r="B426" s="6" t="s">
        <v>28</v>
      </c>
      <c r="C426" s="164">
        <v>28000</v>
      </c>
    </row>
    <row r="427" spans="1:3" ht="25.5">
      <c r="A427" s="82">
        <v>4248</v>
      </c>
      <c r="B427" s="6" t="s">
        <v>28</v>
      </c>
      <c r="C427" s="164">
        <v>0</v>
      </c>
    </row>
    <row r="428" spans="1:3" ht="12.75">
      <c r="A428" s="82">
        <v>4260</v>
      </c>
      <c r="B428" s="6" t="s">
        <v>20</v>
      </c>
      <c r="C428" s="164">
        <v>900000</v>
      </c>
    </row>
    <row r="429" spans="1:3" ht="12.75">
      <c r="A429" s="82">
        <v>4270</v>
      </c>
      <c r="B429" s="6" t="s">
        <v>0</v>
      </c>
      <c r="C429" s="164">
        <v>50000</v>
      </c>
    </row>
    <row r="430" spans="1:3" ht="12.75">
      <c r="A430" s="82">
        <v>4280</v>
      </c>
      <c r="B430" s="6" t="s">
        <v>31</v>
      </c>
      <c r="C430" s="164">
        <v>6350</v>
      </c>
    </row>
    <row r="431" spans="1:3" ht="12.75">
      <c r="A431" s="82">
        <v>4300</v>
      </c>
      <c r="B431" s="6" t="s">
        <v>10</v>
      </c>
      <c r="C431" s="164">
        <v>110000</v>
      </c>
    </row>
    <row r="432" spans="1:3" ht="12.75">
      <c r="A432" s="82">
        <v>4308</v>
      </c>
      <c r="B432" s="6" t="s">
        <v>10</v>
      </c>
      <c r="C432" s="164">
        <v>0</v>
      </c>
    </row>
    <row r="433" spans="1:3" ht="12.75">
      <c r="A433" s="82">
        <v>4350</v>
      </c>
      <c r="B433" s="6" t="s">
        <v>33</v>
      </c>
      <c r="C433" s="164">
        <v>5000</v>
      </c>
    </row>
    <row r="434" spans="1:3" ht="25.5">
      <c r="A434" s="82">
        <v>4360</v>
      </c>
      <c r="B434" s="6" t="s">
        <v>23</v>
      </c>
      <c r="C434" s="164">
        <v>3200</v>
      </c>
    </row>
    <row r="435" spans="1:3" ht="25.5">
      <c r="A435" s="82">
        <v>4370</v>
      </c>
      <c r="B435" s="6" t="s">
        <v>11</v>
      </c>
      <c r="C435" s="164">
        <v>15500</v>
      </c>
    </row>
    <row r="436" spans="1:3" ht="12.75">
      <c r="A436" s="82">
        <v>4410</v>
      </c>
      <c r="B436" s="6" t="s">
        <v>24</v>
      </c>
      <c r="C436" s="164">
        <v>4000</v>
      </c>
    </row>
    <row r="437" spans="1:3" ht="12.75">
      <c r="A437" s="82">
        <v>4420</v>
      </c>
      <c r="B437" s="6" t="s">
        <v>25</v>
      </c>
      <c r="C437" s="164">
        <v>2000</v>
      </c>
    </row>
    <row r="438" spans="1:3" ht="12.75">
      <c r="A438" s="82">
        <v>4428</v>
      </c>
      <c r="B438" s="6" t="s">
        <v>25</v>
      </c>
      <c r="C438" s="164">
        <v>0</v>
      </c>
    </row>
    <row r="439" spans="1:3" ht="12.75">
      <c r="A439" s="82">
        <v>4430</v>
      </c>
      <c r="B439" s="6" t="s">
        <v>12</v>
      </c>
      <c r="C439" s="164">
        <v>15000</v>
      </c>
    </row>
    <row r="440" spans="1:3" ht="12.75">
      <c r="A440" s="82">
        <v>4438</v>
      </c>
      <c r="B440" s="6" t="s">
        <v>12</v>
      </c>
      <c r="C440" s="164">
        <v>0</v>
      </c>
    </row>
    <row r="441" spans="1:3" ht="25.5">
      <c r="A441" s="82">
        <v>4440</v>
      </c>
      <c r="B441" s="6" t="s">
        <v>32</v>
      </c>
      <c r="C441" s="164">
        <v>492350</v>
      </c>
    </row>
    <row r="442" spans="1:3" ht="12.75">
      <c r="A442" s="82">
        <v>4480</v>
      </c>
      <c r="B442" s="6" t="s">
        <v>236</v>
      </c>
      <c r="C442" s="164">
        <v>3780</v>
      </c>
    </row>
    <row r="443" spans="1:3" ht="12.75">
      <c r="A443" s="82">
        <v>4510</v>
      </c>
      <c r="B443" s="6" t="s">
        <v>278</v>
      </c>
      <c r="C443" s="164">
        <v>0</v>
      </c>
    </row>
    <row r="444" spans="1:3" ht="12.75">
      <c r="A444" s="82">
        <v>4580</v>
      </c>
      <c r="B444" s="6" t="s">
        <v>292</v>
      </c>
      <c r="C444" s="164"/>
    </row>
    <row r="445" spans="1:3" ht="25.5">
      <c r="A445" s="82">
        <v>4700</v>
      </c>
      <c r="B445" s="6" t="s">
        <v>34</v>
      </c>
      <c r="C445" s="164">
        <v>2000</v>
      </c>
    </row>
    <row r="446" spans="1:3" ht="25.5">
      <c r="A446" s="82">
        <v>4740</v>
      </c>
      <c r="B446" s="6" t="s">
        <v>13</v>
      </c>
      <c r="C446" s="164">
        <v>4800</v>
      </c>
    </row>
    <row r="447" spans="1:3" ht="25.5">
      <c r="A447" s="82">
        <v>4750</v>
      </c>
      <c r="B447" s="6" t="s">
        <v>14</v>
      </c>
      <c r="C447" s="164">
        <v>32000</v>
      </c>
    </row>
    <row r="448" spans="1:3" ht="13.5" thickBot="1">
      <c r="A448" s="102">
        <v>4950</v>
      </c>
      <c r="B448" s="60" t="s">
        <v>279</v>
      </c>
      <c r="C448" s="181">
        <v>0</v>
      </c>
    </row>
    <row r="449" spans="1:3" s="8" customFormat="1" ht="24.75" customHeight="1" thickBot="1">
      <c r="A449" s="141">
        <v>6050</v>
      </c>
      <c r="B449" s="142" t="s">
        <v>1</v>
      </c>
      <c r="C449" s="195">
        <v>240000</v>
      </c>
    </row>
    <row r="450" spans="1:3" s="3" customFormat="1" ht="13.5" thickBot="1">
      <c r="A450" s="40" t="s">
        <v>131</v>
      </c>
      <c r="B450" s="24" t="s">
        <v>132</v>
      </c>
      <c r="C450" s="25">
        <f>SUM(C451)</f>
        <v>77250</v>
      </c>
    </row>
    <row r="451" spans="1:3" s="17" customFormat="1" ht="12.75">
      <c r="A451" s="77" t="s">
        <v>218</v>
      </c>
      <c r="B451" s="29" t="s">
        <v>220</v>
      </c>
      <c r="C451" s="157">
        <f>SUM(C452:C455)</f>
        <v>77250</v>
      </c>
    </row>
    <row r="452" spans="1:3" ht="12.75">
      <c r="A452" s="82">
        <v>4110</v>
      </c>
      <c r="B452" s="6" t="s">
        <v>6</v>
      </c>
      <c r="C452" s="164">
        <v>1935</v>
      </c>
    </row>
    <row r="453" spans="1:3" ht="12.75">
      <c r="A453" s="82">
        <v>4120</v>
      </c>
      <c r="B453" s="6" t="s">
        <v>7</v>
      </c>
      <c r="C453" s="164">
        <v>315</v>
      </c>
    </row>
    <row r="454" spans="1:3" ht="12.75">
      <c r="A454" s="82">
        <v>4170</v>
      </c>
      <c r="B454" s="6" t="s">
        <v>8</v>
      </c>
      <c r="C454" s="164">
        <v>25000</v>
      </c>
    </row>
    <row r="455" spans="1:3" ht="13.5" thickBot="1">
      <c r="A455" s="90">
        <v>4300</v>
      </c>
      <c r="B455" s="18" t="s">
        <v>10</v>
      </c>
      <c r="C455" s="175">
        <v>50000</v>
      </c>
    </row>
    <row r="456" spans="1:3" s="3" customFormat="1" ht="26.25" thickBot="1">
      <c r="A456" s="40" t="s">
        <v>133</v>
      </c>
      <c r="B456" s="24" t="s">
        <v>134</v>
      </c>
      <c r="C456" s="25">
        <f>SUM(C457:C458)</f>
        <v>1380923</v>
      </c>
    </row>
    <row r="457" spans="1:3" s="17" customFormat="1" ht="12.75">
      <c r="A457" s="64" t="s">
        <v>218</v>
      </c>
      <c r="B457" s="65" t="s">
        <v>220</v>
      </c>
      <c r="C457" s="167">
        <f>SUM(C459:C477)</f>
        <v>1380923</v>
      </c>
    </row>
    <row r="458" spans="1:3" s="14" customFormat="1" ht="12.75">
      <c r="A458" s="81"/>
      <c r="B458" s="15" t="s">
        <v>222</v>
      </c>
      <c r="C458" s="166">
        <f>SUM(C478)</f>
        <v>0</v>
      </c>
    </row>
    <row r="459" spans="1:3" ht="25.5">
      <c r="A459" s="82">
        <v>3020</v>
      </c>
      <c r="B459" s="6" t="s">
        <v>3</v>
      </c>
      <c r="C459" s="164">
        <v>2700</v>
      </c>
    </row>
    <row r="460" spans="1:3" ht="12.75">
      <c r="A460" s="82">
        <v>4010</v>
      </c>
      <c r="B460" s="6" t="s">
        <v>4</v>
      </c>
      <c r="C460" s="164">
        <v>910280</v>
      </c>
    </row>
    <row r="461" spans="1:3" ht="12.75">
      <c r="A461" s="82">
        <v>4040</v>
      </c>
      <c r="B461" s="6" t="s">
        <v>26</v>
      </c>
      <c r="C461" s="164">
        <v>70600</v>
      </c>
    </row>
    <row r="462" spans="1:3" ht="12.75">
      <c r="A462" s="82">
        <v>4110</v>
      </c>
      <c r="B462" s="6" t="s">
        <v>6</v>
      </c>
      <c r="C462" s="164">
        <v>140330</v>
      </c>
    </row>
    <row r="463" spans="1:3" ht="12.75">
      <c r="A463" s="82">
        <v>4120</v>
      </c>
      <c r="B463" s="6" t="s">
        <v>7</v>
      </c>
      <c r="C463" s="164">
        <v>25943</v>
      </c>
    </row>
    <row r="464" spans="1:3" ht="12.75">
      <c r="A464" s="82">
        <v>4170</v>
      </c>
      <c r="B464" s="6" t="s">
        <v>8</v>
      </c>
      <c r="C464" s="164">
        <v>17800</v>
      </c>
    </row>
    <row r="465" spans="1:3" ht="12.75">
      <c r="A465" s="82">
        <v>4210</v>
      </c>
      <c r="B465" s="6" t="s">
        <v>9</v>
      </c>
      <c r="C465" s="164">
        <v>27000</v>
      </c>
    </row>
    <row r="466" spans="1:3" ht="12.75">
      <c r="A466" s="82">
        <v>4270</v>
      </c>
      <c r="B466" s="6" t="s">
        <v>0</v>
      </c>
      <c r="C466" s="164">
        <v>3000</v>
      </c>
    </row>
    <row r="467" spans="1:3" ht="12.75">
      <c r="A467" s="82">
        <v>4280</v>
      </c>
      <c r="B467" s="6" t="s">
        <v>31</v>
      </c>
      <c r="C467" s="164">
        <v>1000</v>
      </c>
    </row>
    <row r="468" spans="1:3" ht="12.75">
      <c r="A468" s="82">
        <v>4300</v>
      </c>
      <c r="B468" s="6" t="s">
        <v>10</v>
      </c>
      <c r="C468" s="164">
        <v>87000</v>
      </c>
    </row>
    <row r="469" spans="1:3" ht="12.75">
      <c r="A469" s="82">
        <v>4350</v>
      </c>
      <c r="B469" s="6" t="s">
        <v>33</v>
      </c>
      <c r="C469" s="164">
        <v>3370</v>
      </c>
    </row>
    <row r="470" spans="1:3" ht="25.5">
      <c r="A470" s="82">
        <v>4360</v>
      </c>
      <c r="B470" s="6" t="s">
        <v>23</v>
      </c>
      <c r="C470" s="164">
        <v>3500</v>
      </c>
    </row>
    <row r="471" spans="1:3" ht="25.5">
      <c r="A471" s="82">
        <v>4370</v>
      </c>
      <c r="B471" s="6" t="s">
        <v>11</v>
      </c>
      <c r="C471" s="164">
        <v>7100</v>
      </c>
    </row>
    <row r="472" spans="1:3" ht="12.75">
      <c r="A472" s="82">
        <v>4410</v>
      </c>
      <c r="B472" s="6" t="s">
        <v>24</v>
      </c>
      <c r="C472" s="164">
        <v>2000</v>
      </c>
    </row>
    <row r="473" spans="1:3" ht="12.75">
      <c r="A473" s="82">
        <v>4430</v>
      </c>
      <c r="B473" s="6" t="s">
        <v>12</v>
      </c>
      <c r="C473" s="164">
        <v>3000</v>
      </c>
    </row>
    <row r="474" spans="1:3" ht="25.5">
      <c r="A474" s="82">
        <v>4440</v>
      </c>
      <c r="B474" s="6" t="s">
        <v>32</v>
      </c>
      <c r="C474" s="164">
        <v>23100</v>
      </c>
    </row>
    <row r="475" spans="1:3" ht="25.5">
      <c r="A475" s="82">
        <v>4700</v>
      </c>
      <c r="B475" s="6" t="s">
        <v>34</v>
      </c>
      <c r="C475" s="164">
        <v>4000</v>
      </c>
    </row>
    <row r="476" spans="1:3" ht="25.5">
      <c r="A476" s="82">
        <v>4740</v>
      </c>
      <c r="B476" s="6" t="s">
        <v>13</v>
      </c>
      <c r="C476" s="164">
        <v>3000</v>
      </c>
    </row>
    <row r="477" spans="1:3" ht="25.5">
      <c r="A477" s="82">
        <v>4750</v>
      </c>
      <c r="B477" s="6" t="s">
        <v>14</v>
      </c>
      <c r="C477" s="164">
        <v>46200</v>
      </c>
    </row>
    <row r="478" spans="1:3" s="8" customFormat="1" ht="26.25" thickBot="1">
      <c r="A478" s="101">
        <v>6060</v>
      </c>
      <c r="B478" s="59" t="s">
        <v>18</v>
      </c>
      <c r="C478" s="190">
        <v>0</v>
      </c>
    </row>
    <row r="479" spans="1:3" s="3" customFormat="1" ht="31.5" customHeight="1" thickBot="1">
      <c r="A479" s="40" t="s">
        <v>135</v>
      </c>
      <c r="B479" s="24" t="s">
        <v>136</v>
      </c>
      <c r="C479" s="25">
        <f>SUM(C480)</f>
        <v>213400</v>
      </c>
    </row>
    <row r="480" spans="1:3" s="17" customFormat="1" ht="12.75">
      <c r="A480" s="64" t="s">
        <v>218</v>
      </c>
      <c r="B480" s="65" t="s">
        <v>220</v>
      </c>
      <c r="C480" s="167">
        <f>SUM(C481:C489)</f>
        <v>213400</v>
      </c>
    </row>
    <row r="481" spans="1:3" ht="12.75">
      <c r="A481" s="82">
        <v>4110</v>
      </c>
      <c r="B481" s="6" t="s">
        <v>6</v>
      </c>
      <c r="C481" s="164">
        <v>610</v>
      </c>
    </row>
    <row r="482" spans="1:3" ht="12.75">
      <c r="A482" s="82">
        <v>4120</v>
      </c>
      <c r="B482" s="6" t="s">
        <v>7</v>
      </c>
      <c r="C482" s="164">
        <v>100</v>
      </c>
    </row>
    <row r="483" spans="1:3" ht="12.75">
      <c r="A483" s="82">
        <v>4170</v>
      </c>
      <c r="B483" s="6" t="s">
        <v>8</v>
      </c>
      <c r="C483" s="164">
        <v>4000</v>
      </c>
    </row>
    <row r="484" spans="1:3" ht="12.75">
      <c r="A484" s="82">
        <v>4210</v>
      </c>
      <c r="B484" s="6" t="s">
        <v>9</v>
      </c>
      <c r="C484" s="164">
        <v>10000</v>
      </c>
    </row>
    <row r="485" spans="1:3" ht="12.75">
      <c r="A485" s="82">
        <v>4300</v>
      </c>
      <c r="B485" s="6" t="s">
        <v>10</v>
      </c>
      <c r="C485" s="164">
        <v>52000</v>
      </c>
    </row>
    <row r="486" spans="1:3" ht="12.75">
      <c r="A486" s="82">
        <v>4410</v>
      </c>
      <c r="B486" s="6" t="s">
        <v>24</v>
      </c>
      <c r="C486" s="164">
        <v>25400</v>
      </c>
    </row>
    <row r="487" spans="1:3" ht="25.5">
      <c r="A487" s="82">
        <v>4700</v>
      </c>
      <c r="B487" s="6" t="s">
        <v>34</v>
      </c>
      <c r="C487" s="164">
        <v>116690</v>
      </c>
    </row>
    <row r="488" spans="1:3" ht="39" customHeight="1">
      <c r="A488" s="90">
        <v>4740</v>
      </c>
      <c r="B488" s="18" t="s">
        <v>13</v>
      </c>
      <c r="C488" s="175">
        <v>3000</v>
      </c>
    </row>
    <row r="489" spans="1:3" ht="39" customHeight="1" thickBot="1">
      <c r="A489" s="102">
        <v>4750</v>
      </c>
      <c r="B489" s="60" t="s">
        <v>14</v>
      </c>
      <c r="C489" s="181">
        <v>1600</v>
      </c>
    </row>
    <row r="490" spans="1:3" s="3" customFormat="1" ht="25.5" customHeight="1" thickBot="1">
      <c r="A490" s="62" t="s">
        <v>215</v>
      </c>
      <c r="B490" s="63" t="s">
        <v>60</v>
      </c>
      <c r="C490" s="197">
        <f>SUM(C491:C492)</f>
        <v>704510</v>
      </c>
    </row>
    <row r="491" spans="1:3" s="17" customFormat="1" ht="12.75">
      <c r="A491" s="64" t="s">
        <v>218</v>
      </c>
      <c r="B491" s="65" t="s">
        <v>220</v>
      </c>
      <c r="C491" s="167">
        <f>SUM(C493:C504)</f>
        <v>704510</v>
      </c>
    </row>
    <row r="492" spans="1:3" s="14" customFormat="1" ht="12.75">
      <c r="A492" s="81"/>
      <c r="B492" s="15" t="s">
        <v>222</v>
      </c>
      <c r="C492" s="166">
        <v>0</v>
      </c>
    </row>
    <row r="493" spans="1:3" s="17" customFormat="1" ht="12.75">
      <c r="A493" s="88">
        <v>4010</v>
      </c>
      <c r="B493" s="7" t="s">
        <v>4</v>
      </c>
      <c r="C493" s="158">
        <v>25260</v>
      </c>
    </row>
    <row r="494" spans="1:3" s="17" customFormat="1" ht="12.75">
      <c r="A494" s="88">
        <v>4040</v>
      </c>
      <c r="B494" s="7" t="s">
        <v>243</v>
      </c>
      <c r="C494" s="158">
        <v>2150</v>
      </c>
    </row>
    <row r="495" spans="1:3" s="17" customFormat="1" ht="12.75">
      <c r="A495" s="88">
        <v>4110</v>
      </c>
      <c r="B495" s="7" t="s">
        <v>6</v>
      </c>
      <c r="C495" s="158">
        <v>4165</v>
      </c>
    </row>
    <row r="496" spans="1:3" s="17" customFormat="1" ht="12.75">
      <c r="A496" s="88">
        <v>4120</v>
      </c>
      <c r="B496" s="7" t="s">
        <v>7</v>
      </c>
      <c r="C496" s="158">
        <v>675</v>
      </c>
    </row>
    <row r="497" spans="1:3" s="17" customFormat="1" ht="12.75">
      <c r="A497" s="88">
        <v>4170</v>
      </c>
      <c r="B497" s="7" t="s">
        <v>228</v>
      </c>
      <c r="C497" s="158">
        <v>16980</v>
      </c>
    </row>
    <row r="498" spans="1:3" s="17" customFormat="1" ht="12.75">
      <c r="A498" s="88">
        <v>4210</v>
      </c>
      <c r="B498" s="7" t="s">
        <v>9</v>
      </c>
      <c r="C498" s="158">
        <v>1500</v>
      </c>
    </row>
    <row r="499" spans="1:3" ht="12.75">
      <c r="A499" s="82">
        <v>4300</v>
      </c>
      <c r="B499" s="6" t="s">
        <v>10</v>
      </c>
      <c r="C499" s="164">
        <v>205800</v>
      </c>
    </row>
    <row r="500" spans="1:3" ht="12.75">
      <c r="A500" s="82">
        <v>4350</v>
      </c>
      <c r="B500" s="6" t="s">
        <v>33</v>
      </c>
      <c r="C500" s="164">
        <v>2300</v>
      </c>
    </row>
    <row r="501" spans="1:3" ht="12.75">
      <c r="A501" s="82">
        <v>4430</v>
      </c>
      <c r="B501" s="6" t="s">
        <v>12</v>
      </c>
      <c r="C501" s="164">
        <v>1230</v>
      </c>
    </row>
    <row r="502" spans="1:3" ht="25.5">
      <c r="A502" s="82">
        <v>4440</v>
      </c>
      <c r="B502" s="6" t="s">
        <v>32</v>
      </c>
      <c r="C502" s="164">
        <v>443450</v>
      </c>
    </row>
    <row r="503" spans="1:3" ht="25.5">
      <c r="A503" s="82">
        <v>4740</v>
      </c>
      <c r="B503" s="6" t="s">
        <v>13</v>
      </c>
      <c r="C503" s="164">
        <v>500</v>
      </c>
    </row>
    <row r="504" spans="1:3" ht="26.25" thickBot="1">
      <c r="A504" s="102">
        <v>4750</v>
      </c>
      <c r="B504" s="60" t="s">
        <v>14</v>
      </c>
      <c r="C504" s="181">
        <v>500</v>
      </c>
    </row>
    <row r="505" spans="1:3" s="3" customFormat="1" ht="13.5" thickBot="1">
      <c r="A505" s="49" t="s">
        <v>137</v>
      </c>
      <c r="B505" s="50" t="s">
        <v>138</v>
      </c>
      <c r="C505" s="204">
        <f>SUM(C507)</f>
        <v>696600</v>
      </c>
    </row>
    <row r="506" spans="1:3" s="17" customFormat="1" ht="13.5" thickBot="1">
      <c r="A506" s="94" t="s">
        <v>218</v>
      </c>
      <c r="B506" s="32" t="s">
        <v>220</v>
      </c>
      <c r="C506" s="156">
        <f>SUM(C508)</f>
        <v>696600</v>
      </c>
    </row>
    <row r="507" spans="1:3" s="3" customFormat="1" ht="29.25" customHeight="1" thickBot="1">
      <c r="A507" s="40" t="s">
        <v>139</v>
      </c>
      <c r="B507" s="24" t="s">
        <v>140</v>
      </c>
      <c r="C507" s="25">
        <f>SUM(C508)</f>
        <v>696600</v>
      </c>
    </row>
    <row r="508" spans="1:3" s="17" customFormat="1" ht="12.75">
      <c r="A508" s="77" t="s">
        <v>218</v>
      </c>
      <c r="B508" s="29" t="s">
        <v>220</v>
      </c>
      <c r="C508" s="157">
        <f>SUM(C509:C509)</f>
        <v>696600</v>
      </c>
    </row>
    <row r="509" spans="1:3" ht="27.75" customHeight="1" thickBot="1">
      <c r="A509" s="99">
        <v>3210</v>
      </c>
      <c r="B509" s="57" t="s">
        <v>280</v>
      </c>
      <c r="C509" s="189">
        <v>696600</v>
      </c>
    </row>
    <row r="510" spans="1:3" s="3" customFormat="1" ht="13.5" thickBot="1">
      <c r="A510" s="39" t="s">
        <v>141</v>
      </c>
      <c r="B510" s="20" t="s">
        <v>142</v>
      </c>
      <c r="C510" s="21">
        <f>SUM(C520,C540,C512)</f>
        <v>1327991</v>
      </c>
    </row>
    <row r="511" spans="1:3" s="17" customFormat="1" ht="13.5" thickBot="1">
      <c r="A511" s="125" t="s">
        <v>218</v>
      </c>
      <c r="B511" s="126" t="s">
        <v>220</v>
      </c>
      <c r="C511" s="196">
        <f>SUM(C521,C541,C513)</f>
        <v>1327991</v>
      </c>
    </row>
    <row r="512" spans="1:3" s="17" customFormat="1" ht="13.5" thickBot="1">
      <c r="A512" s="62" t="s">
        <v>237</v>
      </c>
      <c r="B512" s="63" t="s">
        <v>238</v>
      </c>
      <c r="C512" s="197">
        <f>SUM(C513)</f>
        <v>12000</v>
      </c>
    </row>
    <row r="513" spans="1:3" s="17" customFormat="1" ht="12.75">
      <c r="A513" s="64" t="s">
        <v>218</v>
      </c>
      <c r="B513" s="65" t="s">
        <v>220</v>
      </c>
      <c r="C513" s="167">
        <f>SUM(C514:C519)</f>
        <v>12000</v>
      </c>
    </row>
    <row r="514" spans="1:3" s="17" customFormat="1" ht="12.75">
      <c r="A514" s="66">
        <v>4170</v>
      </c>
      <c r="B514" s="54" t="s">
        <v>228</v>
      </c>
      <c r="C514" s="183">
        <v>8000</v>
      </c>
    </row>
    <row r="515" spans="1:3" s="17" customFormat="1" ht="12.75">
      <c r="A515" s="67">
        <v>4210</v>
      </c>
      <c r="B515" s="55" t="s">
        <v>9</v>
      </c>
      <c r="C515" s="184">
        <v>200</v>
      </c>
    </row>
    <row r="516" spans="1:3" s="17" customFormat="1" ht="12.75">
      <c r="A516" s="66">
        <v>4300</v>
      </c>
      <c r="B516" s="54" t="s">
        <v>10</v>
      </c>
      <c r="C516" s="183">
        <v>2700</v>
      </c>
    </row>
    <row r="517" spans="1:3" s="17" customFormat="1" ht="25.5">
      <c r="A517" s="66">
        <v>4370</v>
      </c>
      <c r="B517" s="54" t="s">
        <v>11</v>
      </c>
      <c r="C517" s="183">
        <v>500</v>
      </c>
    </row>
    <row r="518" spans="1:3" s="17" customFormat="1" ht="25.5">
      <c r="A518" s="67">
        <v>4700</v>
      </c>
      <c r="B518" s="55" t="s">
        <v>239</v>
      </c>
      <c r="C518" s="184">
        <v>500</v>
      </c>
    </row>
    <row r="519" spans="1:3" s="17" customFormat="1" ht="26.25" thickBot="1">
      <c r="A519" s="104">
        <v>4740</v>
      </c>
      <c r="B519" s="68" t="s">
        <v>13</v>
      </c>
      <c r="C519" s="198">
        <v>100</v>
      </c>
    </row>
    <row r="520" spans="1:3" s="219" customFormat="1" ht="16.5" thickBot="1">
      <c r="A520" s="264" t="s">
        <v>144</v>
      </c>
      <c r="B520" s="265" t="s">
        <v>143</v>
      </c>
      <c r="C520" s="266">
        <f>SUM(C522:C539)</f>
        <v>1188000</v>
      </c>
    </row>
    <row r="521" spans="1:3" s="220" customFormat="1" ht="14.25">
      <c r="A521" s="261" t="s">
        <v>218</v>
      </c>
      <c r="B521" s="262" t="s">
        <v>220</v>
      </c>
      <c r="C521" s="263">
        <f>SUM(C522:C539)</f>
        <v>1188000</v>
      </c>
    </row>
    <row r="522" spans="1:3" s="219" customFormat="1" ht="38.25">
      <c r="A522" s="105">
        <v>2800</v>
      </c>
      <c r="B522" s="7" t="s">
        <v>46</v>
      </c>
      <c r="C522" s="158">
        <v>300000</v>
      </c>
    </row>
    <row r="523" spans="1:3" s="219" customFormat="1" ht="38.25">
      <c r="A523" s="105">
        <v>2810</v>
      </c>
      <c r="B523" s="7" t="s">
        <v>281</v>
      </c>
      <c r="C523" s="158">
        <v>5000</v>
      </c>
    </row>
    <row r="524" spans="1:3" s="219" customFormat="1" ht="38.25">
      <c r="A524" s="105">
        <v>2820</v>
      </c>
      <c r="B524" s="7" t="s">
        <v>17</v>
      </c>
      <c r="C524" s="158">
        <v>345000</v>
      </c>
    </row>
    <row r="525" spans="1:3" s="219" customFormat="1" ht="51">
      <c r="A525" s="105">
        <v>2830</v>
      </c>
      <c r="B525" s="7" t="s">
        <v>35</v>
      </c>
      <c r="C525" s="158">
        <v>125000</v>
      </c>
    </row>
    <row r="526" spans="1:3" s="219" customFormat="1" ht="15">
      <c r="A526" s="88">
        <v>3030</v>
      </c>
      <c r="B526" s="7" t="s">
        <v>21</v>
      </c>
      <c r="C526" s="158">
        <v>45024</v>
      </c>
    </row>
    <row r="527" spans="1:3" s="219" customFormat="1" ht="15">
      <c r="A527" s="88">
        <v>4110</v>
      </c>
      <c r="B527" s="7" t="s">
        <v>6</v>
      </c>
      <c r="C527" s="158">
        <v>5000</v>
      </c>
    </row>
    <row r="528" spans="1:3" s="219" customFormat="1" ht="15">
      <c r="A528" s="88">
        <v>4120</v>
      </c>
      <c r="B528" s="7" t="s">
        <v>7</v>
      </c>
      <c r="C528" s="158">
        <v>5000</v>
      </c>
    </row>
    <row r="529" spans="1:3" s="219" customFormat="1" ht="15">
      <c r="A529" s="88">
        <v>4170</v>
      </c>
      <c r="B529" s="7" t="s">
        <v>8</v>
      </c>
      <c r="C529" s="158">
        <v>22000</v>
      </c>
    </row>
    <row r="530" spans="1:3" s="219" customFormat="1" ht="15">
      <c r="A530" s="88">
        <v>4210</v>
      </c>
      <c r="B530" s="7" t="s">
        <v>9</v>
      </c>
      <c r="C530" s="158">
        <v>1026</v>
      </c>
    </row>
    <row r="531" spans="1:3" s="219" customFormat="1" ht="25.5">
      <c r="A531" s="88">
        <v>4240</v>
      </c>
      <c r="B531" s="7" t="s">
        <v>28</v>
      </c>
      <c r="C531" s="158">
        <v>1000</v>
      </c>
    </row>
    <row r="532" spans="1:3" s="219" customFormat="1" ht="15">
      <c r="A532" s="88">
        <v>4270</v>
      </c>
      <c r="B532" s="7" t="s">
        <v>0</v>
      </c>
      <c r="C532" s="158">
        <v>0</v>
      </c>
    </row>
    <row r="533" spans="1:3" s="219" customFormat="1" ht="15">
      <c r="A533" s="88">
        <v>4300</v>
      </c>
      <c r="B533" s="7" t="s">
        <v>10</v>
      </c>
      <c r="C533" s="158">
        <v>313000</v>
      </c>
    </row>
    <row r="534" spans="1:3" s="219" customFormat="1" ht="25.5">
      <c r="A534" s="88">
        <v>4370</v>
      </c>
      <c r="B534" s="7" t="s">
        <v>11</v>
      </c>
      <c r="C534" s="158">
        <v>1080</v>
      </c>
    </row>
    <row r="535" spans="1:3" s="219" customFormat="1" ht="15">
      <c r="A535" s="88">
        <v>4430</v>
      </c>
      <c r="B535" s="7" t="s">
        <v>12</v>
      </c>
      <c r="C535" s="158">
        <v>500</v>
      </c>
    </row>
    <row r="536" spans="1:3" s="219" customFormat="1" ht="25.5">
      <c r="A536" s="88">
        <v>4610</v>
      </c>
      <c r="B536" s="7" t="s">
        <v>30</v>
      </c>
      <c r="C536" s="158">
        <v>15000</v>
      </c>
    </row>
    <row r="537" spans="1:3" s="219" customFormat="1" ht="25.5">
      <c r="A537" s="88">
        <v>4700</v>
      </c>
      <c r="B537" s="7" t="s">
        <v>239</v>
      </c>
      <c r="C537" s="158">
        <v>3500</v>
      </c>
    </row>
    <row r="538" spans="1:3" s="219" customFormat="1" ht="25.5">
      <c r="A538" s="88">
        <v>4740</v>
      </c>
      <c r="B538" s="7" t="s">
        <v>13</v>
      </c>
      <c r="C538" s="158">
        <v>150</v>
      </c>
    </row>
    <row r="539" spans="1:3" s="219" customFormat="1" ht="26.25" thickBot="1">
      <c r="A539" s="89">
        <v>4750</v>
      </c>
      <c r="B539" s="31" t="s">
        <v>14</v>
      </c>
      <c r="C539" s="159">
        <v>720</v>
      </c>
    </row>
    <row r="540" spans="1:3" s="3" customFormat="1" ht="13.5" thickBot="1">
      <c r="A540" s="40" t="s">
        <v>145</v>
      </c>
      <c r="B540" s="24" t="s">
        <v>60</v>
      </c>
      <c r="C540" s="28">
        <f>SUM(C541)</f>
        <v>127991</v>
      </c>
    </row>
    <row r="541" spans="1:3" s="17" customFormat="1" ht="12.75">
      <c r="A541" s="64" t="s">
        <v>218</v>
      </c>
      <c r="B541" s="65" t="s">
        <v>220</v>
      </c>
      <c r="C541" s="167">
        <f>SUM(C542:C548)</f>
        <v>127991</v>
      </c>
    </row>
    <row r="542" spans="1:3" s="5" customFormat="1" ht="38.25">
      <c r="A542" s="105">
        <v>2820</v>
      </c>
      <c r="B542" s="7" t="s">
        <v>17</v>
      </c>
      <c r="C542" s="158">
        <v>50000</v>
      </c>
    </row>
    <row r="543" spans="1:3" s="5" customFormat="1" ht="51">
      <c r="A543" s="105">
        <v>2830</v>
      </c>
      <c r="B543" s="7" t="s">
        <v>35</v>
      </c>
      <c r="C543" s="158">
        <v>70000</v>
      </c>
    </row>
    <row r="544" spans="1:3" s="5" customFormat="1" ht="12.75">
      <c r="A544" s="66">
        <v>4170</v>
      </c>
      <c r="B544" s="7" t="s">
        <v>8</v>
      </c>
      <c r="C544" s="158">
        <v>2039</v>
      </c>
    </row>
    <row r="545" spans="1:3" s="5" customFormat="1" ht="12.75">
      <c r="A545" s="66">
        <v>4210</v>
      </c>
      <c r="B545" s="7" t="s">
        <v>9</v>
      </c>
      <c r="C545" s="158">
        <v>761</v>
      </c>
    </row>
    <row r="546" spans="1:3" s="5" customFormat="1" ht="12.75">
      <c r="A546" s="66">
        <v>4300</v>
      </c>
      <c r="B546" s="7" t="s">
        <v>10</v>
      </c>
      <c r="C546" s="158">
        <v>4991</v>
      </c>
    </row>
    <row r="547" spans="1:3" s="5" customFormat="1" ht="25.5">
      <c r="A547" s="66">
        <v>4740</v>
      </c>
      <c r="B547" s="7" t="s">
        <v>13</v>
      </c>
      <c r="C547" s="158">
        <v>100</v>
      </c>
    </row>
    <row r="548" spans="1:3" s="5" customFormat="1" ht="26.25" thickBot="1">
      <c r="A548" s="104">
        <v>4750</v>
      </c>
      <c r="B548" s="129" t="s">
        <v>14</v>
      </c>
      <c r="C548" s="165">
        <v>100</v>
      </c>
    </row>
    <row r="549" spans="1:3" s="3" customFormat="1" ht="13.5" thickBot="1">
      <c r="A549" s="39" t="s">
        <v>146</v>
      </c>
      <c r="B549" s="20" t="s">
        <v>147</v>
      </c>
      <c r="C549" s="21">
        <f>SUM(C552,C586,C613,C619,C625,C669,C681,C583,C608,C622)</f>
        <v>27383550</v>
      </c>
    </row>
    <row r="550" spans="1:3" s="17" customFormat="1" ht="13.5" thickBot="1">
      <c r="A550" s="125" t="s">
        <v>218</v>
      </c>
      <c r="B550" s="126" t="s">
        <v>220</v>
      </c>
      <c r="C550" s="196">
        <f>SUM(C553,C587,C614,C620,C626,C670,C682,C584,C609,C624)</f>
        <v>25883550</v>
      </c>
    </row>
    <row r="551" spans="1:3" s="14" customFormat="1" ht="13.5" thickBot="1">
      <c r="A551" s="251"/>
      <c r="B551" s="252" t="s">
        <v>222</v>
      </c>
      <c r="C551" s="253">
        <f>SUM(C554,C588,C683)</f>
        <v>1500000</v>
      </c>
    </row>
    <row r="552" spans="1:3" s="3" customFormat="1" ht="13.5" thickBot="1">
      <c r="A552" s="40" t="s">
        <v>148</v>
      </c>
      <c r="B552" s="24" t="s">
        <v>149</v>
      </c>
      <c r="C552" s="25">
        <f>SUM(C555:C582)</f>
        <v>723550</v>
      </c>
    </row>
    <row r="553" spans="1:3" s="17" customFormat="1" ht="12.75">
      <c r="A553" s="77" t="s">
        <v>218</v>
      </c>
      <c r="B553" s="29" t="s">
        <v>220</v>
      </c>
      <c r="C553" s="157">
        <f>SUM(C555:C582)</f>
        <v>723550</v>
      </c>
    </row>
    <row r="554" spans="1:3" s="14" customFormat="1" ht="12.75">
      <c r="A554" s="81"/>
      <c r="B554" s="15" t="s">
        <v>222</v>
      </c>
      <c r="C554" s="166">
        <v>0</v>
      </c>
    </row>
    <row r="555" spans="1:3" ht="25.5">
      <c r="A555" s="82">
        <v>3020</v>
      </c>
      <c r="B555" s="6" t="s">
        <v>3</v>
      </c>
      <c r="C555" s="164">
        <v>1400</v>
      </c>
    </row>
    <row r="556" spans="1:3" ht="12.75">
      <c r="A556" s="82">
        <v>4010</v>
      </c>
      <c r="B556" s="6" t="s">
        <v>4</v>
      </c>
      <c r="C556" s="164">
        <v>255000</v>
      </c>
    </row>
    <row r="557" spans="1:3" ht="12.75">
      <c r="A557" s="82">
        <v>4040</v>
      </c>
      <c r="B557" s="6" t="s">
        <v>26</v>
      </c>
      <c r="C557" s="164">
        <v>20550</v>
      </c>
    </row>
    <row r="558" spans="1:3" ht="12.75">
      <c r="A558" s="82">
        <v>4110</v>
      </c>
      <c r="B558" s="6" t="s">
        <v>6</v>
      </c>
      <c r="C558" s="164">
        <v>43600</v>
      </c>
    </row>
    <row r="559" spans="1:3" ht="12.75">
      <c r="A559" s="82">
        <v>4120</v>
      </c>
      <c r="B559" s="6" t="s">
        <v>7</v>
      </c>
      <c r="C559" s="164">
        <v>6900</v>
      </c>
    </row>
    <row r="560" spans="1:3" ht="12.75">
      <c r="A560" s="82">
        <v>4170</v>
      </c>
      <c r="B560" s="6" t="s">
        <v>8</v>
      </c>
      <c r="C560" s="164">
        <v>5000</v>
      </c>
    </row>
    <row r="561" spans="1:3" ht="12.75">
      <c r="A561" s="82">
        <v>4210</v>
      </c>
      <c r="B561" s="6" t="s">
        <v>9</v>
      </c>
      <c r="C561" s="164">
        <v>16300</v>
      </c>
    </row>
    <row r="562" spans="1:3" ht="12.75">
      <c r="A562" s="82">
        <v>4220</v>
      </c>
      <c r="B562" s="6" t="s">
        <v>45</v>
      </c>
      <c r="C562" s="164">
        <v>244000</v>
      </c>
    </row>
    <row r="563" spans="1:3" ht="25.5">
      <c r="A563" s="82">
        <v>4240</v>
      </c>
      <c r="B563" s="6" t="s">
        <v>28</v>
      </c>
      <c r="C563" s="164">
        <v>800</v>
      </c>
    </row>
    <row r="564" spans="1:3" ht="12.75">
      <c r="A564" s="82">
        <v>4260</v>
      </c>
      <c r="B564" s="6" t="s">
        <v>20</v>
      </c>
      <c r="C564" s="164">
        <v>36000</v>
      </c>
    </row>
    <row r="565" spans="1:3" ht="12.75">
      <c r="A565" s="82">
        <v>4270</v>
      </c>
      <c r="B565" s="6" t="s">
        <v>0</v>
      </c>
      <c r="C565" s="164">
        <v>63500</v>
      </c>
    </row>
    <row r="566" spans="1:3" ht="12.75">
      <c r="A566" s="82">
        <v>4280</v>
      </c>
      <c r="B566" s="6" t="s">
        <v>31</v>
      </c>
      <c r="C566" s="164">
        <v>400</v>
      </c>
    </row>
    <row r="567" spans="1:3" ht="12.75">
      <c r="A567" s="82">
        <v>4300</v>
      </c>
      <c r="B567" s="6" t="s">
        <v>10</v>
      </c>
      <c r="C567" s="164">
        <v>10100</v>
      </c>
    </row>
    <row r="568" spans="1:3" ht="12.75">
      <c r="A568" s="82">
        <v>4350</v>
      </c>
      <c r="B568" s="6" t="s">
        <v>33</v>
      </c>
      <c r="C568" s="164">
        <v>700</v>
      </c>
    </row>
    <row r="569" spans="1:3" ht="25.5">
      <c r="A569" s="82">
        <v>4360</v>
      </c>
      <c r="B569" s="6" t="s">
        <v>282</v>
      </c>
      <c r="C569" s="164">
        <v>500</v>
      </c>
    </row>
    <row r="570" spans="1:3" ht="25.5">
      <c r="A570" s="82">
        <v>4370</v>
      </c>
      <c r="B570" s="6" t="s">
        <v>11</v>
      </c>
      <c r="C570" s="164">
        <v>1700</v>
      </c>
    </row>
    <row r="571" spans="1:3" ht="25.5">
      <c r="A571" s="82">
        <v>4390</v>
      </c>
      <c r="B571" s="6" t="s">
        <v>283</v>
      </c>
      <c r="C571" s="164">
        <v>0</v>
      </c>
    </row>
    <row r="572" spans="1:3" ht="12.75">
      <c r="A572" s="82">
        <v>4410</v>
      </c>
      <c r="B572" s="6" t="s">
        <v>24</v>
      </c>
      <c r="C572" s="164">
        <v>250</v>
      </c>
    </row>
    <row r="573" spans="1:3" ht="12.75">
      <c r="A573" s="82">
        <v>4420</v>
      </c>
      <c r="B573" s="6" t="s">
        <v>25</v>
      </c>
      <c r="C573" s="164">
        <v>200</v>
      </c>
    </row>
    <row r="574" spans="1:3" ht="12.75">
      <c r="A574" s="82">
        <v>4430</v>
      </c>
      <c r="B574" s="6" t="s">
        <v>12</v>
      </c>
      <c r="C574" s="164">
        <v>1000</v>
      </c>
    </row>
    <row r="575" spans="1:3" ht="25.5">
      <c r="A575" s="82">
        <v>4440</v>
      </c>
      <c r="B575" s="6" t="s">
        <v>32</v>
      </c>
      <c r="C575" s="164">
        <v>12000</v>
      </c>
    </row>
    <row r="576" spans="1:3" ht="25.5">
      <c r="A576" s="82">
        <v>4500</v>
      </c>
      <c r="B576" s="6" t="s">
        <v>240</v>
      </c>
      <c r="C576" s="164">
        <v>50</v>
      </c>
    </row>
    <row r="577" spans="1:3" ht="12.75">
      <c r="A577" s="82">
        <v>4510</v>
      </c>
      <c r="B577" s="6" t="s">
        <v>278</v>
      </c>
      <c r="C577" s="164">
        <v>50</v>
      </c>
    </row>
    <row r="578" spans="1:3" ht="25.5">
      <c r="A578" s="82">
        <v>4570</v>
      </c>
      <c r="B578" s="6" t="s">
        <v>284</v>
      </c>
      <c r="C578" s="164">
        <v>0</v>
      </c>
    </row>
    <row r="579" spans="1:3" ht="38.25">
      <c r="A579" s="82">
        <v>4600</v>
      </c>
      <c r="B579" s="6" t="s">
        <v>15</v>
      </c>
      <c r="C579" s="164">
        <v>50</v>
      </c>
    </row>
    <row r="580" spans="1:3" ht="25.5">
      <c r="A580" s="82">
        <v>4700</v>
      </c>
      <c r="B580" s="6" t="s">
        <v>239</v>
      </c>
      <c r="C580" s="164">
        <v>1600</v>
      </c>
    </row>
    <row r="581" spans="1:3" ht="25.5">
      <c r="A581" s="82">
        <v>4740</v>
      </c>
      <c r="B581" s="6" t="s">
        <v>13</v>
      </c>
      <c r="C581" s="164">
        <v>400</v>
      </c>
    </row>
    <row r="582" spans="1:3" ht="26.25" thickBot="1">
      <c r="A582" s="82">
        <v>4750</v>
      </c>
      <c r="B582" s="6" t="s">
        <v>14</v>
      </c>
      <c r="C582" s="164">
        <v>1500</v>
      </c>
    </row>
    <row r="583" spans="1:3" s="8" customFormat="1" ht="13.5" thickBot="1">
      <c r="A583" s="112" t="s">
        <v>150</v>
      </c>
      <c r="B583" s="113" t="s">
        <v>151</v>
      </c>
      <c r="C583" s="199">
        <f>SUM(C584)</f>
        <v>527000</v>
      </c>
    </row>
    <row r="584" spans="1:3" s="8" customFormat="1" ht="12.75">
      <c r="A584" s="77" t="s">
        <v>218</v>
      </c>
      <c r="B584" s="29" t="s">
        <v>220</v>
      </c>
      <c r="C584" s="157">
        <f>SUM(C585:C585)</f>
        <v>527000</v>
      </c>
    </row>
    <row r="585" spans="1:3" s="8" customFormat="1" ht="39" thickBot="1">
      <c r="A585" s="120">
        <v>2580</v>
      </c>
      <c r="B585" s="121" t="s">
        <v>241</v>
      </c>
      <c r="C585" s="177">
        <v>527000</v>
      </c>
    </row>
    <row r="586" spans="1:3" s="3" customFormat="1" ht="66" customHeight="1" thickBot="1">
      <c r="A586" s="62" t="s">
        <v>152</v>
      </c>
      <c r="B586" s="63" t="s">
        <v>153</v>
      </c>
      <c r="C586" s="232">
        <f>SUM(C587:C588)</f>
        <v>14217000</v>
      </c>
    </row>
    <row r="587" spans="1:3" s="17" customFormat="1" ht="12.75">
      <c r="A587" s="64" t="s">
        <v>218</v>
      </c>
      <c r="B587" s="65" t="s">
        <v>220</v>
      </c>
      <c r="C587" s="167">
        <f>SUM(C589:C607)</f>
        <v>14217000</v>
      </c>
    </row>
    <row r="588" spans="1:3" s="17" customFormat="1" ht="12.75">
      <c r="A588" s="233"/>
      <c r="B588" s="15" t="s">
        <v>222</v>
      </c>
      <c r="C588" s="166">
        <v>0</v>
      </c>
    </row>
    <row r="589" spans="1:3" s="17" customFormat="1" ht="25.5">
      <c r="A589" s="88">
        <v>3020</v>
      </c>
      <c r="B589" s="7" t="s">
        <v>242</v>
      </c>
      <c r="C589" s="158">
        <v>2300</v>
      </c>
    </row>
    <row r="590" spans="1:3" s="17" customFormat="1" ht="12.75">
      <c r="A590" s="88">
        <v>3110</v>
      </c>
      <c r="B590" s="7" t="s">
        <v>48</v>
      </c>
      <c r="C590" s="158">
        <v>13426000</v>
      </c>
    </row>
    <row r="591" spans="1:3" s="5" customFormat="1" ht="12.75">
      <c r="A591" s="88">
        <v>4010</v>
      </c>
      <c r="B591" s="7" t="s">
        <v>4</v>
      </c>
      <c r="C591" s="158">
        <v>350000</v>
      </c>
    </row>
    <row r="592" spans="1:3" s="5" customFormat="1" ht="12.75">
      <c r="A592" s="88">
        <v>4040</v>
      </c>
      <c r="B592" s="7" t="s">
        <v>243</v>
      </c>
      <c r="C592" s="158">
        <v>28300</v>
      </c>
    </row>
    <row r="593" spans="1:3" s="5" customFormat="1" ht="12.75">
      <c r="A593" s="88">
        <v>4110</v>
      </c>
      <c r="B593" s="7" t="s">
        <v>6</v>
      </c>
      <c r="C593" s="158">
        <v>248000</v>
      </c>
    </row>
    <row r="594" spans="1:3" s="5" customFormat="1" ht="12.75">
      <c r="A594" s="88">
        <v>4120</v>
      </c>
      <c r="B594" s="7" t="s">
        <v>7</v>
      </c>
      <c r="C594" s="158">
        <v>9000</v>
      </c>
    </row>
    <row r="595" spans="1:3" s="5" customFormat="1" ht="12.75">
      <c r="A595" s="88">
        <v>4170</v>
      </c>
      <c r="B595" s="7" t="s">
        <v>8</v>
      </c>
      <c r="C595" s="158">
        <v>12500</v>
      </c>
    </row>
    <row r="596" spans="1:3" s="5" customFormat="1" ht="12.75">
      <c r="A596" s="88">
        <v>4210</v>
      </c>
      <c r="B596" s="7" t="s">
        <v>9</v>
      </c>
      <c r="C596" s="158">
        <v>17000</v>
      </c>
    </row>
    <row r="597" spans="1:3" s="5" customFormat="1" ht="12.75">
      <c r="A597" s="88">
        <v>4260</v>
      </c>
      <c r="B597" s="7" t="s">
        <v>20</v>
      </c>
      <c r="C597" s="158">
        <v>7500</v>
      </c>
    </row>
    <row r="598" spans="1:3" s="5" customFormat="1" ht="12.75">
      <c r="A598" s="88">
        <v>4270</v>
      </c>
      <c r="B598" s="7" t="s">
        <v>0</v>
      </c>
      <c r="C598" s="158">
        <v>2300</v>
      </c>
    </row>
    <row r="599" spans="1:3" s="5" customFormat="1" ht="12.75">
      <c r="A599" s="88">
        <v>4300</v>
      </c>
      <c r="B599" s="7" t="s">
        <v>10</v>
      </c>
      <c r="C599" s="158">
        <v>75200</v>
      </c>
    </row>
    <row r="600" spans="1:3" s="5" customFormat="1" ht="12.75">
      <c r="A600" s="88">
        <v>4350</v>
      </c>
      <c r="B600" s="7" t="s">
        <v>33</v>
      </c>
      <c r="C600" s="158">
        <v>3000</v>
      </c>
    </row>
    <row r="601" spans="1:3" s="5" customFormat="1" ht="25.5">
      <c r="A601" s="88">
        <v>4370</v>
      </c>
      <c r="B601" s="7" t="s">
        <v>244</v>
      </c>
      <c r="C601" s="158">
        <v>4000</v>
      </c>
    </row>
    <row r="602" spans="1:3" s="5" customFormat="1" ht="25.5">
      <c r="A602" s="88">
        <v>4400</v>
      </c>
      <c r="B602" s="7" t="s">
        <v>49</v>
      </c>
      <c r="C602" s="158">
        <v>500</v>
      </c>
    </row>
    <row r="603" spans="1:3" s="5" customFormat="1" ht="12.75">
      <c r="A603" s="88">
        <v>4410</v>
      </c>
      <c r="B603" s="7" t="s">
        <v>24</v>
      </c>
      <c r="C603" s="158">
        <v>900</v>
      </c>
    </row>
    <row r="604" spans="1:3" s="5" customFormat="1" ht="25.5">
      <c r="A604" s="88">
        <v>4440</v>
      </c>
      <c r="B604" s="7" t="s">
        <v>245</v>
      </c>
      <c r="C604" s="158">
        <v>11000</v>
      </c>
    </row>
    <row r="605" spans="1:3" s="5" customFormat="1" ht="25.5">
      <c r="A605" s="88">
        <v>4700</v>
      </c>
      <c r="B605" s="7" t="s">
        <v>239</v>
      </c>
      <c r="C605" s="158">
        <v>4000</v>
      </c>
    </row>
    <row r="606" spans="1:3" s="5" customFormat="1" ht="25.5">
      <c r="A606" s="88">
        <v>4740</v>
      </c>
      <c r="B606" s="7" t="s">
        <v>13</v>
      </c>
      <c r="C606" s="158">
        <v>8000</v>
      </c>
    </row>
    <row r="607" spans="1:3" s="5" customFormat="1" ht="26.25" thickBot="1">
      <c r="A607" s="128">
        <v>4750</v>
      </c>
      <c r="B607" s="129" t="s">
        <v>14</v>
      </c>
      <c r="C607" s="165">
        <v>7500</v>
      </c>
    </row>
    <row r="608" spans="1:3" s="5" customFormat="1" ht="120.75" customHeight="1" thickBot="1">
      <c r="A608" s="51" t="s">
        <v>154</v>
      </c>
      <c r="B608" s="52" t="s">
        <v>246</v>
      </c>
      <c r="C608" s="194">
        <f>SUM(C609)</f>
        <v>134000</v>
      </c>
    </row>
    <row r="609" spans="1:3" s="5" customFormat="1" ht="12.75">
      <c r="A609" s="64" t="s">
        <v>218</v>
      </c>
      <c r="B609" s="65" t="s">
        <v>219</v>
      </c>
      <c r="C609" s="167">
        <f>SUM(C610:C612)</f>
        <v>134000</v>
      </c>
    </row>
    <row r="610" spans="1:3" s="5" customFormat="1" ht="12.75">
      <c r="A610" s="88">
        <v>4130</v>
      </c>
      <c r="B610" s="7" t="s">
        <v>247</v>
      </c>
      <c r="C610" s="158">
        <v>134000</v>
      </c>
    </row>
    <row r="611" spans="1:3" s="5" customFormat="1" ht="12.75">
      <c r="A611" s="88">
        <v>4138</v>
      </c>
      <c r="B611" s="7" t="s">
        <v>247</v>
      </c>
      <c r="C611" s="158">
        <v>0</v>
      </c>
    </row>
    <row r="612" spans="1:3" s="5" customFormat="1" ht="13.5" thickBot="1">
      <c r="A612" s="128">
        <v>4139</v>
      </c>
      <c r="B612" s="129" t="s">
        <v>247</v>
      </c>
      <c r="C612" s="165">
        <v>0</v>
      </c>
    </row>
    <row r="613" spans="1:3" s="3" customFormat="1" ht="55.5" customHeight="1" thickBot="1">
      <c r="A613" s="51" t="s">
        <v>156</v>
      </c>
      <c r="B613" s="52" t="s">
        <v>157</v>
      </c>
      <c r="C613" s="194">
        <f>SUM(C615:C618)</f>
        <v>3465000</v>
      </c>
    </row>
    <row r="614" spans="1:3" s="17" customFormat="1" ht="12.75">
      <c r="A614" s="77" t="s">
        <v>218</v>
      </c>
      <c r="B614" s="29" t="s">
        <v>220</v>
      </c>
      <c r="C614" s="157">
        <f>SUM(C615:C618)</f>
        <v>3465000</v>
      </c>
    </row>
    <row r="615" spans="1:3" s="5" customFormat="1" ht="12.75">
      <c r="A615" s="88">
        <v>3110</v>
      </c>
      <c r="B615" s="7" t="s">
        <v>48</v>
      </c>
      <c r="C615" s="158">
        <v>2795000</v>
      </c>
    </row>
    <row r="616" spans="1:3" s="5" customFormat="1" ht="12.75">
      <c r="A616" s="88">
        <v>3119</v>
      </c>
      <c r="B616" s="7" t="s">
        <v>48</v>
      </c>
      <c r="C616" s="158">
        <v>70000</v>
      </c>
    </row>
    <row r="617" spans="1:3" s="5" customFormat="1" ht="12.75">
      <c r="A617" s="88">
        <v>4300</v>
      </c>
      <c r="B617" s="7" t="s">
        <v>10</v>
      </c>
      <c r="C617" s="158">
        <v>0</v>
      </c>
    </row>
    <row r="618" spans="1:3" s="5" customFormat="1" ht="39" thickBot="1">
      <c r="A618" s="89">
        <v>4330</v>
      </c>
      <c r="B618" s="31" t="s">
        <v>51</v>
      </c>
      <c r="C618" s="159">
        <v>600000</v>
      </c>
    </row>
    <row r="619" spans="1:3" s="3" customFormat="1" ht="13.5" thickBot="1">
      <c r="A619" s="40" t="s">
        <v>158</v>
      </c>
      <c r="B619" s="24" t="s">
        <v>159</v>
      </c>
      <c r="C619" s="25">
        <f>SUM(C621)</f>
        <v>940000</v>
      </c>
    </row>
    <row r="620" spans="1:3" s="17" customFormat="1" ht="12.75">
      <c r="A620" s="77" t="s">
        <v>218</v>
      </c>
      <c r="B620" s="29" t="s">
        <v>220</v>
      </c>
      <c r="C620" s="157">
        <f>SUM(C621)</f>
        <v>940000</v>
      </c>
    </row>
    <row r="621" spans="1:3" ht="13.5" thickBot="1">
      <c r="A621" s="90">
        <v>3110</v>
      </c>
      <c r="B621" s="18" t="s">
        <v>48</v>
      </c>
      <c r="C621" s="175">
        <v>940000</v>
      </c>
    </row>
    <row r="622" spans="1:3" s="3" customFormat="1" ht="13.5" thickBot="1">
      <c r="A622" s="40" t="s">
        <v>296</v>
      </c>
      <c r="B622" s="24" t="s">
        <v>297</v>
      </c>
      <c r="C622" s="25">
        <f>SUM(C624)</f>
        <v>1170000</v>
      </c>
    </row>
    <row r="623" spans="1:3" s="17" customFormat="1" ht="12.75">
      <c r="A623" s="77" t="s">
        <v>218</v>
      </c>
      <c r="B623" s="29" t="s">
        <v>220</v>
      </c>
      <c r="C623" s="157">
        <f>SUM(C624)</f>
        <v>1170000</v>
      </c>
    </row>
    <row r="624" spans="1:3" ht="13.5" thickBot="1">
      <c r="A624" s="90">
        <v>3110</v>
      </c>
      <c r="B624" s="18" t="s">
        <v>48</v>
      </c>
      <c r="C624" s="175">
        <v>1170000</v>
      </c>
    </row>
    <row r="625" spans="1:3" s="3" customFormat="1" ht="13.5" thickBot="1">
      <c r="A625" s="62" t="s">
        <v>160</v>
      </c>
      <c r="B625" s="63" t="s">
        <v>161</v>
      </c>
      <c r="C625" s="197">
        <f>SUM(C627:C668)</f>
        <v>2684000</v>
      </c>
    </row>
    <row r="626" spans="1:3" s="17" customFormat="1" ht="12.75">
      <c r="A626" s="64" t="s">
        <v>218</v>
      </c>
      <c r="B626" s="65" t="s">
        <v>220</v>
      </c>
      <c r="C626" s="167">
        <f>SUM(C627:C668)</f>
        <v>2684000</v>
      </c>
    </row>
    <row r="627" spans="1:3" ht="25.5">
      <c r="A627" s="82">
        <v>3020</v>
      </c>
      <c r="B627" s="6" t="s">
        <v>3</v>
      </c>
      <c r="C627" s="164">
        <v>7000</v>
      </c>
    </row>
    <row r="628" spans="1:3" ht="12.75">
      <c r="A628" s="82">
        <v>4010</v>
      </c>
      <c r="B628" s="6" t="s">
        <v>4</v>
      </c>
      <c r="C628" s="164">
        <v>1793000</v>
      </c>
    </row>
    <row r="629" spans="1:3" ht="12.75">
      <c r="A629" s="82">
        <v>4018</v>
      </c>
      <c r="B629" s="6" t="s">
        <v>4</v>
      </c>
      <c r="C629" s="164">
        <v>0</v>
      </c>
    </row>
    <row r="630" spans="1:3" ht="12.75">
      <c r="A630" s="82">
        <v>4019</v>
      </c>
      <c r="B630" s="6" t="s">
        <v>4</v>
      </c>
      <c r="C630" s="164">
        <v>0</v>
      </c>
    </row>
    <row r="631" spans="1:3" ht="12.75">
      <c r="A631" s="82">
        <v>4040</v>
      </c>
      <c r="B631" s="6" t="s">
        <v>26</v>
      </c>
      <c r="C631" s="164">
        <v>132000</v>
      </c>
    </row>
    <row r="632" spans="1:3" ht="12.75">
      <c r="A632" s="82">
        <v>4110</v>
      </c>
      <c r="B632" s="6" t="s">
        <v>6</v>
      </c>
      <c r="C632" s="164">
        <v>292000</v>
      </c>
    </row>
    <row r="633" spans="1:3" ht="12.75">
      <c r="A633" s="82">
        <v>4118</v>
      </c>
      <c r="B633" s="6" t="s">
        <v>233</v>
      </c>
      <c r="C633" s="164">
        <v>0</v>
      </c>
    </row>
    <row r="634" spans="1:3" ht="12.75">
      <c r="A634" s="82">
        <v>4119</v>
      </c>
      <c r="B634" s="6" t="s">
        <v>233</v>
      </c>
      <c r="C634" s="164">
        <v>0</v>
      </c>
    </row>
    <row r="635" spans="1:3" ht="12.75">
      <c r="A635" s="82">
        <v>4120</v>
      </c>
      <c r="B635" s="6" t="s">
        <v>7</v>
      </c>
      <c r="C635" s="164">
        <v>46000</v>
      </c>
    </row>
    <row r="636" spans="1:3" ht="12.75">
      <c r="A636" s="82">
        <v>4128</v>
      </c>
      <c r="B636" s="6" t="s">
        <v>7</v>
      </c>
      <c r="C636" s="164">
        <v>0</v>
      </c>
    </row>
    <row r="637" spans="1:3" ht="12.75">
      <c r="A637" s="82">
        <v>4129</v>
      </c>
      <c r="B637" s="6" t="s">
        <v>7</v>
      </c>
      <c r="C637" s="164">
        <v>0</v>
      </c>
    </row>
    <row r="638" spans="1:3" ht="12.75">
      <c r="A638" s="82">
        <v>4170</v>
      </c>
      <c r="B638" s="6" t="s">
        <v>8</v>
      </c>
      <c r="C638" s="164">
        <v>30000</v>
      </c>
    </row>
    <row r="639" spans="1:3" ht="12.75">
      <c r="A639" s="82">
        <v>4178</v>
      </c>
      <c r="B639" s="6" t="s">
        <v>228</v>
      </c>
      <c r="C639" s="164">
        <v>0</v>
      </c>
    </row>
    <row r="640" spans="1:3" ht="12.75">
      <c r="A640" s="82">
        <v>4179</v>
      </c>
      <c r="B640" s="6" t="s">
        <v>228</v>
      </c>
      <c r="C640" s="164">
        <v>0</v>
      </c>
    </row>
    <row r="641" spans="1:3" ht="12.75">
      <c r="A641" s="82">
        <v>4210</v>
      </c>
      <c r="B641" s="6" t="s">
        <v>9</v>
      </c>
      <c r="C641" s="164">
        <v>75000</v>
      </c>
    </row>
    <row r="642" spans="1:3" ht="12.75">
      <c r="A642" s="82">
        <v>4218</v>
      </c>
      <c r="B642" s="6" t="s">
        <v>9</v>
      </c>
      <c r="C642" s="164">
        <v>0</v>
      </c>
    </row>
    <row r="643" spans="1:3" ht="12.75">
      <c r="A643" s="82">
        <v>4219</v>
      </c>
      <c r="B643" s="6" t="s">
        <v>9</v>
      </c>
      <c r="C643" s="164">
        <v>0</v>
      </c>
    </row>
    <row r="644" spans="1:3" ht="12.75">
      <c r="A644" s="82">
        <v>4260</v>
      </c>
      <c r="B644" s="6" t="s">
        <v>20</v>
      </c>
      <c r="C644" s="164">
        <v>38000</v>
      </c>
    </row>
    <row r="645" spans="1:3" ht="12.75">
      <c r="A645" s="82">
        <v>4268</v>
      </c>
      <c r="B645" s="6" t="s">
        <v>20</v>
      </c>
      <c r="C645" s="164">
        <v>0</v>
      </c>
    </row>
    <row r="646" spans="1:3" ht="12.75">
      <c r="A646" s="82">
        <v>4269</v>
      </c>
      <c r="B646" s="6" t="s">
        <v>20</v>
      </c>
      <c r="C646" s="164">
        <v>0</v>
      </c>
    </row>
    <row r="647" spans="1:3" ht="12.75">
      <c r="A647" s="82">
        <v>4270</v>
      </c>
      <c r="B647" s="6" t="s">
        <v>0</v>
      </c>
      <c r="C647" s="164">
        <v>13000</v>
      </c>
    </row>
    <row r="648" spans="1:3" ht="12.75">
      <c r="A648" s="82">
        <v>4300</v>
      </c>
      <c r="B648" s="6" t="s">
        <v>10</v>
      </c>
      <c r="C648" s="164">
        <v>100000</v>
      </c>
    </row>
    <row r="649" spans="1:3" ht="12.75">
      <c r="A649" s="82">
        <v>4308</v>
      </c>
      <c r="B649" s="6" t="s">
        <v>10</v>
      </c>
      <c r="C649" s="164">
        <v>0</v>
      </c>
    </row>
    <row r="650" spans="1:3" ht="12.75">
      <c r="A650" s="82">
        <v>4309</v>
      </c>
      <c r="B650" s="6" t="s">
        <v>10</v>
      </c>
      <c r="C650" s="164">
        <v>0</v>
      </c>
    </row>
    <row r="651" spans="1:3" ht="12.75">
      <c r="A651" s="82">
        <v>4350</v>
      </c>
      <c r="B651" s="6" t="s">
        <v>33</v>
      </c>
      <c r="C651" s="164">
        <v>3000</v>
      </c>
    </row>
    <row r="652" spans="1:3" ht="25.5">
      <c r="A652" s="82">
        <v>4360</v>
      </c>
      <c r="B652" s="6" t="s">
        <v>23</v>
      </c>
      <c r="C652" s="164">
        <v>5000</v>
      </c>
    </row>
    <row r="653" spans="1:3" ht="25.5">
      <c r="A653" s="82">
        <v>4370</v>
      </c>
      <c r="B653" s="6" t="s">
        <v>11</v>
      </c>
      <c r="C653" s="164">
        <v>12000</v>
      </c>
    </row>
    <row r="654" spans="1:3" ht="25.5">
      <c r="A654" s="82">
        <v>4378</v>
      </c>
      <c r="B654" s="6" t="s">
        <v>11</v>
      </c>
      <c r="C654" s="164">
        <v>0</v>
      </c>
    </row>
    <row r="655" spans="1:3" ht="25.5">
      <c r="A655" s="82">
        <v>4379</v>
      </c>
      <c r="B655" s="6" t="s">
        <v>11</v>
      </c>
      <c r="C655" s="164">
        <v>0</v>
      </c>
    </row>
    <row r="656" spans="1:3" ht="12.75">
      <c r="A656" s="82">
        <v>4410</v>
      </c>
      <c r="B656" s="6" t="s">
        <v>24</v>
      </c>
      <c r="C656" s="164">
        <v>24500</v>
      </c>
    </row>
    <row r="657" spans="1:3" ht="12.75">
      <c r="A657" s="82">
        <v>4430</v>
      </c>
      <c r="B657" s="6" t="s">
        <v>12</v>
      </c>
      <c r="C657" s="164">
        <v>3500</v>
      </c>
    </row>
    <row r="658" spans="1:3" ht="25.5">
      <c r="A658" s="82">
        <v>4440</v>
      </c>
      <c r="B658" s="6" t="s">
        <v>32</v>
      </c>
      <c r="C658" s="164">
        <v>56000</v>
      </c>
    </row>
    <row r="659" spans="1:3" ht="25.5">
      <c r="A659" s="82">
        <v>4448</v>
      </c>
      <c r="B659" s="6" t="s">
        <v>245</v>
      </c>
      <c r="C659" s="164">
        <v>0</v>
      </c>
    </row>
    <row r="660" spans="1:3" ht="25.5">
      <c r="A660" s="82">
        <v>4449</v>
      </c>
      <c r="B660" s="6" t="s">
        <v>245</v>
      </c>
      <c r="C660" s="164">
        <v>0</v>
      </c>
    </row>
    <row r="661" spans="1:3" ht="25.5">
      <c r="A661" s="82">
        <v>4520</v>
      </c>
      <c r="B661" s="6" t="s">
        <v>52</v>
      </c>
      <c r="C661" s="164">
        <v>2000</v>
      </c>
    </row>
    <row r="662" spans="1:3" ht="25.5">
      <c r="A662" s="82">
        <v>4700</v>
      </c>
      <c r="B662" s="6" t="s">
        <v>34</v>
      </c>
      <c r="C662" s="164">
        <v>15000</v>
      </c>
    </row>
    <row r="663" spans="1:3" ht="25.5">
      <c r="A663" s="82">
        <v>4740</v>
      </c>
      <c r="B663" s="6" t="s">
        <v>13</v>
      </c>
      <c r="C663" s="164">
        <v>12000</v>
      </c>
    </row>
    <row r="664" spans="1:3" ht="25.5">
      <c r="A664" s="82">
        <v>4748</v>
      </c>
      <c r="B664" s="6" t="s">
        <v>13</v>
      </c>
      <c r="C664" s="164">
        <v>0</v>
      </c>
    </row>
    <row r="665" spans="1:3" ht="25.5">
      <c r="A665" s="82">
        <v>4749</v>
      </c>
      <c r="B665" s="6" t="s">
        <v>13</v>
      </c>
      <c r="C665" s="164">
        <v>0</v>
      </c>
    </row>
    <row r="666" spans="1:3" ht="25.5">
      <c r="A666" s="82">
        <v>4750</v>
      </c>
      <c r="B666" s="6" t="s">
        <v>14</v>
      </c>
      <c r="C666" s="164">
        <v>25000</v>
      </c>
    </row>
    <row r="667" spans="1:3" ht="25.5">
      <c r="A667" s="82">
        <v>4758</v>
      </c>
      <c r="B667" s="6" t="s">
        <v>14</v>
      </c>
      <c r="C667" s="164">
        <v>0</v>
      </c>
    </row>
    <row r="668" spans="1:3" ht="26.25" thickBot="1">
      <c r="A668" s="102">
        <v>4759</v>
      </c>
      <c r="B668" s="60" t="s">
        <v>14</v>
      </c>
      <c r="C668" s="181">
        <v>0</v>
      </c>
    </row>
    <row r="669" spans="1:3" s="3" customFormat="1" ht="44.25" customHeight="1" thickBot="1">
      <c r="A669" s="51" t="s">
        <v>162</v>
      </c>
      <c r="B669" s="52" t="s">
        <v>163</v>
      </c>
      <c r="C669" s="194">
        <f>SUM(C671:C680)</f>
        <v>672000</v>
      </c>
    </row>
    <row r="670" spans="1:3" s="17" customFormat="1" ht="12.75">
      <c r="A670" s="77" t="s">
        <v>218</v>
      </c>
      <c r="B670" s="29" t="s">
        <v>220</v>
      </c>
      <c r="C670" s="157">
        <f>SUM(C671:C680)</f>
        <v>672000</v>
      </c>
    </row>
    <row r="671" spans="1:3" ht="25.5">
      <c r="A671" s="82">
        <v>3020</v>
      </c>
      <c r="B671" s="6" t="s">
        <v>3</v>
      </c>
      <c r="C671" s="164">
        <v>5000</v>
      </c>
    </row>
    <row r="672" spans="1:3" ht="12.75">
      <c r="A672" s="82">
        <v>4010</v>
      </c>
      <c r="B672" s="6" t="s">
        <v>4</v>
      </c>
      <c r="C672" s="164">
        <v>455000</v>
      </c>
    </row>
    <row r="673" spans="1:3" ht="12.75">
      <c r="A673" s="82">
        <v>4040</v>
      </c>
      <c r="B673" s="6" t="s">
        <v>26</v>
      </c>
      <c r="C673" s="164">
        <v>32000</v>
      </c>
    </row>
    <row r="674" spans="1:3" ht="12.75">
      <c r="A674" s="82">
        <v>4110</v>
      </c>
      <c r="B674" s="6" t="s">
        <v>6</v>
      </c>
      <c r="C674" s="164">
        <v>75000</v>
      </c>
    </row>
    <row r="675" spans="1:3" ht="12.75">
      <c r="A675" s="82">
        <v>4120</v>
      </c>
      <c r="B675" s="6" t="s">
        <v>7</v>
      </c>
      <c r="C675" s="164">
        <v>13000</v>
      </c>
    </row>
    <row r="676" spans="1:3" ht="12.75">
      <c r="A676" s="82">
        <v>4170</v>
      </c>
      <c r="B676" s="6" t="s">
        <v>8</v>
      </c>
      <c r="C676" s="164">
        <v>50500</v>
      </c>
    </row>
    <row r="677" spans="1:3" ht="12.75">
      <c r="A677" s="82">
        <v>4210</v>
      </c>
      <c r="B677" s="6" t="s">
        <v>9</v>
      </c>
      <c r="C677" s="164">
        <v>2000</v>
      </c>
    </row>
    <row r="678" spans="1:3" ht="12.75">
      <c r="A678" s="82">
        <v>4300</v>
      </c>
      <c r="B678" s="6" t="s">
        <v>10</v>
      </c>
      <c r="C678" s="164">
        <v>13500</v>
      </c>
    </row>
    <row r="679" spans="1:3" ht="12.75">
      <c r="A679" s="82">
        <v>4410</v>
      </c>
      <c r="B679" s="6" t="s">
        <v>24</v>
      </c>
      <c r="C679" s="164">
        <v>7000</v>
      </c>
    </row>
    <row r="680" spans="1:3" ht="30.75" customHeight="1" thickBot="1">
      <c r="A680" s="90">
        <v>4440</v>
      </c>
      <c r="B680" s="18" t="s">
        <v>32</v>
      </c>
      <c r="C680" s="175">
        <v>19000</v>
      </c>
    </row>
    <row r="681" spans="1:3" s="3" customFormat="1" ht="13.5" thickBot="1">
      <c r="A681" s="40" t="s">
        <v>164</v>
      </c>
      <c r="B681" s="24" t="s">
        <v>60</v>
      </c>
      <c r="C681" s="25">
        <f>SUM(C682:C683)</f>
        <v>2851000</v>
      </c>
    </row>
    <row r="682" spans="1:3" s="17" customFormat="1" ht="12.75">
      <c r="A682" s="64" t="s">
        <v>218</v>
      </c>
      <c r="B682" s="65" t="s">
        <v>220</v>
      </c>
      <c r="C682" s="167">
        <f>SUM(C684:C715)</f>
        <v>1351000</v>
      </c>
    </row>
    <row r="683" spans="1:3" s="17" customFormat="1" ht="12.75">
      <c r="A683" s="77"/>
      <c r="B683" s="36" t="s">
        <v>222</v>
      </c>
      <c r="C683" s="176">
        <f>SUM(C716)</f>
        <v>1500000</v>
      </c>
    </row>
    <row r="684" spans="1:3" s="17" customFormat="1" ht="51">
      <c r="A684" s="92">
        <v>2830</v>
      </c>
      <c r="B684" s="127" t="s">
        <v>35</v>
      </c>
      <c r="C684" s="200">
        <v>50000</v>
      </c>
    </row>
    <row r="685" spans="1:3" ht="25.5">
      <c r="A685" s="93">
        <v>3020</v>
      </c>
      <c r="B685" s="56" t="s">
        <v>3</v>
      </c>
      <c r="C685" s="201">
        <v>500</v>
      </c>
    </row>
    <row r="686" spans="1:3" ht="12.75">
      <c r="A686" s="82">
        <v>3110</v>
      </c>
      <c r="B686" s="6" t="s">
        <v>48</v>
      </c>
      <c r="C686" s="164">
        <v>930000</v>
      </c>
    </row>
    <row r="687" spans="1:3" ht="12.75">
      <c r="A687" s="82">
        <v>3119</v>
      </c>
      <c r="B687" s="6" t="s">
        <v>48</v>
      </c>
      <c r="C687" s="164">
        <v>30000</v>
      </c>
    </row>
    <row r="688" spans="1:3" ht="12.75">
      <c r="A688" s="82">
        <v>4010</v>
      </c>
      <c r="B688" s="6" t="s">
        <v>4</v>
      </c>
      <c r="C688" s="164">
        <v>10000</v>
      </c>
    </row>
    <row r="689" spans="1:3" ht="12.75">
      <c r="A689" s="82">
        <v>4018</v>
      </c>
      <c r="B689" s="6" t="s">
        <v>4</v>
      </c>
      <c r="C689" s="164">
        <v>0</v>
      </c>
    </row>
    <row r="690" spans="1:3" ht="12.75">
      <c r="A690" s="82">
        <v>4019</v>
      </c>
      <c r="B690" s="6" t="s">
        <v>4</v>
      </c>
      <c r="C690" s="164">
        <v>0</v>
      </c>
    </row>
    <row r="691" spans="1:3" ht="12.75">
      <c r="A691" s="82">
        <v>4110</v>
      </c>
      <c r="B691" s="6" t="s">
        <v>233</v>
      </c>
      <c r="C691" s="164">
        <v>8000</v>
      </c>
    </row>
    <row r="692" spans="1:3" ht="12.75">
      <c r="A692" s="82">
        <v>4118</v>
      </c>
      <c r="B692" s="6" t="s">
        <v>233</v>
      </c>
      <c r="C692" s="164">
        <v>0</v>
      </c>
    </row>
    <row r="693" spans="1:3" ht="12.75">
      <c r="A693" s="82">
        <v>4119</v>
      </c>
      <c r="B693" s="6" t="s">
        <v>233</v>
      </c>
      <c r="C693" s="164">
        <v>0</v>
      </c>
    </row>
    <row r="694" spans="1:3" ht="12.75">
      <c r="A694" s="82">
        <v>4120</v>
      </c>
      <c r="B694" s="6" t="s">
        <v>248</v>
      </c>
      <c r="C694" s="164">
        <v>2000</v>
      </c>
    </row>
    <row r="695" spans="1:3" ht="12.75">
      <c r="A695" s="82">
        <v>4128</v>
      </c>
      <c r="B695" s="6" t="s">
        <v>248</v>
      </c>
      <c r="C695" s="164">
        <v>0</v>
      </c>
    </row>
    <row r="696" spans="1:3" ht="12.75">
      <c r="A696" s="82">
        <v>4129</v>
      </c>
      <c r="B696" s="6" t="s">
        <v>248</v>
      </c>
      <c r="C696" s="164">
        <v>0</v>
      </c>
    </row>
    <row r="697" spans="1:3" ht="12.75">
      <c r="A697" s="82">
        <v>4170</v>
      </c>
      <c r="B697" s="6" t="s">
        <v>228</v>
      </c>
      <c r="C697" s="164">
        <v>50000</v>
      </c>
    </row>
    <row r="698" spans="1:3" ht="12.75">
      <c r="A698" s="82">
        <v>4178</v>
      </c>
      <c r="B698" s="6" t="s">
        <v>228</v>
      </c>
      <c r="C698" s="164">
        <v>0</v>
      </c>
    </row>
    <row r="699" spans="1:3" ht="12.75">
      <c r="A699" s="82">
        <v>4179</v>
      </c>
      <c r="B699" s="6" t="s">
        <v>228</v>
      </c>
      <c r="C699" s="164">
        <v>0</v>
      </c>
    </row>
    <row r="700" spans="1:3" ht="12.75">
      <c r="A700" s="82">
        <v>4210</v>
      </c>
      <c r="B700" s="6" t="s">
        <v>9</v>
      </c>
      <c r="C700" s="164">
        <v>120000</v>
      </c>
    </row>
    <row r="701" spans="1:3" ht="12.75">
      <c r="A701" s="82">
        <v>4218</v>
      </c>
      <c r="B701" s="6" t="s">
        <v>9</v>
      </c>
      <c r="C701" s="164">
        <v>0</v>
      </c>
    </row>
    <row r="702" spans="1:3" ht="12.75">
      <c r="A702" s="82">
        <v>4219</v>
      </c>
      <c r="B702" s="6" t="s">
        <v>9</v>
      </c>
      <c r="C702" s="164">
        <v>0</v>
      </c>
    </row>
    <row r="703" spans="1:3" ht="12.75">
      <c r="A703" s="82">
        <v>4260</v>
      </c>
      <c r="B703" s="6" t="s">
        <v>20</v>
      </c>
      <c r="C703" s="164">
        <v>2500</v>
      </c>
    </row>
    <row r="704" spans="1:3" ht="12.75">
      <c r="A704" s="82">
        <v>4300</v>
      </c>
      <c r="B704" s="6" t="s">
        <v>10</v>
      </c>
      <c r="C704" s="164">
        <v>141000</v>
      </c>
    </row>
    <row r="705" spans="1:3" ht="12.75">
      <c r="A705" s="82">
        <v>4308</v>
      </c>
      <c r="B705" s="6" t="s">
        <v>10</v>
      </c>
      <c r="C705" s="164">
        <v>0</v>
      </c>
    </row>
    <row r="706" spans="1:3" ht="12.75">
      <c r="A706" s="82">
        <v>4309</v>
      </c>
      <c r="B706" s="6" t="s">
        <v>10</v>
      </c>
      <c r="C706" s="164">
        <v>0</v>
      </c>
    </row>
    <row r="707" spans="1:3" ht="12.75">
      <c r="A707" s="82">
        <v>4410</v>
      </c>
      <c r="B707" s="6" t="s">
        <v>24</v>
      </c>
      <c r="C707" s="164">
        <v>4000</v>
      </c>
    </row>
    <row r="708" spans="1:3" ht="12.75">
      <c r="A708" s="82">
        <v>4418</v>
      </c>
      <c r="B708" s="6" t="s">
        <v>24</v>
      </c>
      <c r="C708" s="164">
        <v>0</v>
      </c>
    </row>
    <row r="709" spans="1:3" ht="12.75">
      <c r="A709" s="82">
        <v>4419</v>
      </c>
      <c r="B709" s="6" t="s">
        <v>24</v>
      </c>
      <c r="C709" s="164">
        <v>0</v>
      </c>
    </row>
    <row r="710" spans="1:3" ht="12.75">
      <c r="A710" s="90">
        <v>4430</v>
      </c>
      <c r="B710" s="18" t="s">
        <v>12</v>
      </c>
      <c r="C710" s="175">
        <v>2000</v>
      </c>
    </row>
    <row r="711" spans="1:3" ht="25.5">
      <c r="A711" s="90">
        <v>4440</v>
      </c>
      <c r="B711" s="18" t="s">
        <v>32</v>
      </c>
      <c r="C711" s="175">
        <v>1000</v>
      </c>
    </row>
    <row r="712" spans="1:3" ht="30" customHeight="1">
      <c r="A712" s="90">
        <v>4700</v>
      </c>
      <c r="B712" s="18" t="s">
        <v>239</v>
      </c>
      <c r="C712" s="175">
        <v>0</v>
      </c>
    </row>
    <row r="713" spans="1:3" ht="25.5">
      <c r="A713" s="90">
        <v>4750</v>
      </c>
      <c r="B713" s="18" t="s">
        <v>14</v>
      </c>
      <c r="C713" s="175">
        <v>0</v>
      </c>
    </row>
    <row r="714" spans="1:3" ht="25.5">
      <c r="A714" s="90">
        <v>4758</v>
      </c>
      <c r="B714" s="18" t="s">
        <v>14</v>
      </c>
      <c r="C714" s="175">
        <v>0</v>
      </c>
    </row>
    <row r="715" spans="1:3" ht="25.5">
      <c r="A715" s="90">
        <v>4759</v>
      </c>
      <c r="B715" s="18" t="s">
        <v>14</v>
      </c>
      <c r="C715" s="175">
        <v>0</v>
      </c>
    </row>
    <row r="716" spans="1:3" s="3" customFormat="1" ht="26.25" thickBot="1">
      <c r="A716" s="101">
        <v>6050</v>
      </c>
      <c r="B716" s="59" t="s">
        <v>1</v>
      </c>
      <c r="C716" s="190">
        <v>1500000</v>
      </c>
    </row>
    <row r="717" spans="1:3" s="17" customFormat="1" ht="26.25" thickBot="1">
      <c r="A717" s="39" t="s">
        <v>165</v>
      </c>
      <c r="B717" s="20" t="s">
        <v>166</v>
      </c>
      <c r="C717" s="22">
        <f>SUM(C720,C747)</f>
        <v>916232.05</v>
      </c>
    </row>
    <row r="718" spans="1:3" s="14" customFormat="1" ht="12.75">
      <c r="A718" s="77" t="s">
        <v>218</v>
      </c>
      <c r="B718" s="29" t="s">
        <v>220</v>
      </c>
      <c r="C718" s="157">
        <f>SUM(C721,C748)</f>
        <v>916232.05</v>
      </c>
    </row>
    <row r="719" spans="1:3" s="3" customFormat="1" ht="13.5" thickBot="1">
      <c r="A719" s="79"/>
      <c r="B719" s="23" t="s">
        <v>222</v>
      </c>
      <c r="C719" s="162">
        <f>SUM(C722)</f>
        <v>0</v>
      </c>
    </row>
    <row r="720" spans="1:3" s="17" customFormat="1" ht="13.5" thickBot="1">
      <c r="A720" s="40" t="s">
        <v>167</v>
      </c>
      <c r="B720" s="24" t="s">
        <v>168</v>
      </c>
      <c r="C720" s="25">
        <f>SUM(C721:C722)</f>
        <v>817715</v>
      </c>
    </row>
    <row r="721" spans="1:3" s="14" customFormat="1" ht="12.75">
      <c r="A721" s="77" t="s">
        <v>218</v>
      </c>
      <c r="B721" s="29" t="s">
        <v>220</v>
      </c>
      <c r="C721" s="157">
        <f>SUM(C723:C746)</f>
        <v>817715</v>
      </c>
    </row>
    <row r="722" spans="1:3" ht="12.75">
      <c r="A722" s="81"/>
      <c r="B722" s="15" t="s">
        <v>222</v>
      </c>
      <c r="C722" s="166">
        <v>0</v>
      </c>
    </row>
    <row r="723" spans="1:3" ht="25.5">
      <c r="A723" s="82">
        <v>3020</v>
      </c>
      <c r="B723" s="6" t="s">
        <v>3</v>
      </c>
      <c r="C723" s="164">
        <v>1800</v>
      </c>
    </row>
    <row r="724" spans="1:3" ht="12.75">
      <c r="A724" s="82">
        <v>4010</v>
      </c>
      <c r="B724" s="6" t="s">
        <v>4</v>
      </c>
      <c r="C724" s="164">
        <v>502000</v>
      </c>
    </row>
    <row r="725" spans="1:3" ht="12.75">
      <c r="A725" s="82">
        <v>4040</v>
      </c>
      <c r="B725" s="6" t="s">
        <v>26</v>
      </c>
      <c r="C725" s="164">
        <v>40000</v>
      </c>
    </row>
    <row r="726" spans="1:3" ht="12.75">
      <c r="A726" s="82">
        <v>4110</v>
      </c>
      <c r="B726" s="6" t="s">
        <v>6</v>
      </c>
      <c r="C726" s="164">
        <v>76660</v>
      </c>
    </row>
    <row r="727" spans="1:3" ht="12.75">
      <c r="A727" s="82">
        <v>4120</v>
      </c>
      <c r="B727" s="6" t="s">
        <v>7</v>
      </c>
      <c r="C727" s="164">
        <v>12670</v>
      </c>
    </row>
    <row r="728" spans="1:3" ht="12.75">
      <c r="A728" s="82">
        <v>4170</v>
      </c>
      <c r="B728" s="6" t="s">
        <v>228</v>
      </c>
      <c r="C728" s="164">
        <v>0</v>
      </c>
    </row>
    <row r="729" spans="1:3" ht="12.75">
      <c r="A729" s="82">
        <v>4210</v>
      </c>
      <c r="B729" s="6" t="s">
        <v>9</v>
      </c>
      <c r="C729" s="164">
        <v>20000</v>
      </c>
    </row>
    <row r="730" spans="1:3" ht="12.75">
      <c r="A730" s="82">
        <v>4220</v>
      </c>
      <c r="B730" s="6" t="s">
        <v>45</v>
      </c>
      <c r="C730" s="164">
        <v>54170</v>
      </c>
    </row>
    <row r="731" spans="1:3" ht="25.5">
      <c r="A731" s="82">
        <v>4230</v>
      </c>
      <c r="B731" s="6" t="s">
        <v>235</v>
      </c>
      <c r="C731" s="164">
        <v>260</v>
      </c>
    </row>
    <row r="732" spans="1:3" ht="25.5">
      <c r="A732" s="82">
        <v>4240</v>
      </c>
      <c r="B732" s="6" t="s">
        <v>28</v>
      </c>
      <c r="C732" s="164">
        <v>6600</v>
      </c>
    </row>
    <row r="733" spans="1:3" ht="12.75">
      <c r="A733" s="82">
        <v>4260</v>
      </c>
      <c r="B733" s="6" t="s">
        <v>20</v>
      </c>
      <c r="C733" s="164">
        <v>70000</v>
      </c>
    </row>
    <row r="734" spans="1:3" ht="12.75">
      <c r="A734" s="82">
        <v>4270</v>
      </c>
      <c r="B734" s="6" t="s">
        <v>0</v>
      </c>
      <c r="C734" s="164">
        <v>4000</v>
      </c>
    </row>
    <row r="735" spans="1:3" ht="12.75">
      <c r="A735" s="82">
        <v>4280</v>
      </c>
      <c r="B735" s="6" t="s">
        <v>31</v>
      </c>
      <c r="C735" s="164">
        <v>600</v>
      </c>
    </row>
    <row r="736" spans="1:3" ht="12.75">
      <c r="A736" s="82">
        <v>4300</v>
      </c>
      <c r="B736" s="6" t="s">
        <v>10</v>
      </c>
      <c r="C736" s="164">
        <v>3500</v>
      </c>
    </row>
    <row r="737" spans="1:3" ht="12.75">
      <c r="A737" s="82">
        <v>4350</v>
      </c>
      <c r="B737" s="6" t="s">
        <v>33</v>
      </c>
      <c r="C737" s="164">
        <v>600</v>
      </c>
    </row>
    <row r="738" spans="1:3" ht="25.5">
      <c r="A738" s="82">
        <v>4360</v>
      </c>
      <c r="B738" s="6" t="s">
        <v>23</v>
      </c>
      <c r="C738" s="164">
        <v>480</v>
      </c>
    </row>
    <row r="739" spans="1:3" ht="25.5">
      <c r="A739" s="82">
        <v>4370</v>
      </c>
      <c r="B739" s="6" t="s">
        <v>11</v>
      </c>
      <c r="C739" s="164">
        <v>1100</v>
      </c>
    </row>
    <row r="740" spans="1:3" ht="12.75">
      <c r="A740" s="82">
        <v>4410</v>
      </c>
      <c r="B740" s="6" t="s">
        <v>24</v>
      </c>
      <c r="C740" s="164">
        <v>0</v>
      </c>
    </row>
    <row r="741" spans="1:3" ht="12.75">
      <c r="A741" s="82">
        <v>4430</v>
      </c>
      <c r="B741" s="6" t="s">
        <v>12</v>
      </c>
      <c r="C741" s="164">
        <v>2000</v>
      </c>
    </row>
    <row r="742" spans="1:3" ht="25.5">
      <c r="A742" s="82">
        <v>4440</v>
      </c>
      <c r="B742" s="6" t="s">
        <v>32</v>
      </c>
      <c r="C742" s="164">
        <v>18375</v>
      </c>
    </row>
    <row r="743" spans="1:3" ht="25.5">
      <c r="A743" s="82">
        <v>4610</v>
      </c>
      <c r="B743" s="6" t="s">
        <v>30</v>
      </c>
      <c r="C743" s="164">
        <v>0</v>
      </c>
    </row>
    <row r="744" spans="1:3" ht="25.5">
      <c r="A744" s="82">
        <v>4700</v>
      </c>
      <c r="B744" s="6" t="s">
        <v>34</v>
      </c>
      <c r="C744" s="164">
        <v>400</v>
      </c>
    </row>
    <row r="745" spans="1:3" ht="25.5">
      <c r="A745" s="82">
        <v>4740</v>
      </c>
      <c r="B745" s="6" t="s">
        <v>13</v>
      </c>
      <c r="C745" s="164">
        <v>500</v>
      </c>
    </row>
    <row r="746" spans="1:3" s="8" customFormat="1" ht="26.25" thickBot="1">
      <c r="A746" s="82">
        <v>4750</v>
      </c>
      <c r="B746" s="6" t="s">
        <v>14</v>
      </c>
      <c r="C746" s="164">
        <v>2000</v>
      </c>
    </row>
    <row r="747" spans="1:3" s="17" customFormat="1" ht="13.5" thickBot="1">
      <c r="A747" s="62" t="s">
        <v>169</v>
      </c>
      <c r="B747" s="63" t="s">
        <v>60</v>
      </c>
      <c r="C747" s="197">
        <f>SUM(C748)</f>
        <v>98517.05</v>
      </c>
    </row>
    <row r="748" spans="1:3" s="17" customFormat="1" ht="12.75">
      <c r="A748" s="64" t="s">
        <v>218</v>
      </c>
      <c r="B748" s="65" t="s">
        <v>220</v>
      </c>
      <c r="C748" s="167">
        <f>SUM(C749:C755)</f>
        <v>98517.05</v>
      </c>
    </row>
    <row r="749" spans="1:3" s="17" customFormat="1" ht="12.75">
      <c r="A749" s="88">
        <v>4110</v>
      </c>
      <c r="B749" s="254" t="s">
        <v>233</v>
      </c>
      <c r="C749" s="158">
        <v>2000</v>
      </c>
    </row>
    <row r="750" spans="1:3" s="17" customFormat="1" ht="12.75">
      <c r="A750" s="88">
        <v>4120</v>
      </c>
      <c r="B750" s="254" t="s">
        <v>7</v>
      </c>
      <c r="C750" s="158">
        <v>900</v>
      </c>
    </row>
    <row r="751" spans="1:3" ht="12.75">
      <c r="A751" s="88">
        <v>4170</v>
      </c>
      <c r="B751" s="7" t="s">
        <v>228</v>
      </c>
      <c r="C751" s="158">
        <v>64670</v>
      </c>
    </row>
    <row r="752" spans="1:3" ht="12.75">
      <c r="A752" s="82">
        <v>4210</v>
      </c>
      <c r="B752" s="6" t="s">
        <v>9</v>
      </c>
      <c r="C752" s="164">
        <v>2730</v>
      </c>
    </row>
    <row r="753" spans="1:3" ht="25.5">
      <c r="A753" s="82">
        <v>4240</v>
      </c>
      <c r="B753" s="6" t="s">
        <v>28</v>
      </c>
      <c r="C753" s="164">
        <v>20412.05</v>
      </c>
    </row>
    <row r="754" spans="1:3" s="3" customFormat="1" ht="25.5" customHeight="1">
      <c r="A754" s="82">
        <v>4300</v>
      </c>
      <c r="B754" s="6" t="s">
        <v>10</v>
      </c>
      <c r="C754" s="164">
        <v>6305</v>
      </c>
    </row>
    <row r="755" spans="1:3" s="3" customFormat="1" ht="25.5" customHeight="1" thickBot="1">
      <c r="A755" s="102">
        <v>4430</v>
      </c>
      <c r="B755" s="60" t="s">
        <v>12</v>
      </c>
      <c r="C755" s="181">
        <v>1500</v>
      </c>
    </row>
    <row r="756" spans="1:3" s="17" customFormat="1" ht="13.5" thickBot="1">
      <c r="A756" s="49" t="s">
        <v>170</v>
      </c>
      <c r="B756" s="50" t="s">
        <v>171</v>
      </c>
      <c r="C756" s="204">
        <f>SUM(C758,C780,C784,C772)</f>
        <v>1055451</v>
      </c>
    </row>
    <row r="757" spans="1:3" s="3" customFormat="1" ht="13.5" thickBot="1">
      <c r="A757" s="125" t="s">
        <v>218</v>
      </c>
      <c r="B757" s="126" t="s">
        <v>220</v>
      </c>
      <c r="C757" s="196">
        <f>SUM(C759,C781,C785,C773)</f>
        <v>1055451</v>
      </c>
    </row>
    <row r="758" spans="1:3" s="17" customFormat="1" ht="13.5" thickBot="1">
      <c r="A758" s="40" t="s">
        <v>172</v>
      </c>
      <c r="B758" s="24" t="s">
        <v>173</v>
      </c>
      <c r="C758" s="25">
        <f>SUM(C759)</f>
        <v>652970</v>
      </c>
    </row>
    <row r="759" spans="1:3" ht="12.75">
      <c r="A759" s="64" t="s">
        <v>218</v>
      </c>
      <c r="B759" s="65" t="s">
        <v>220</v>
      </c>
      <c r="C759" s="167">
        <f>SUM(C760:C771)</f>
        <v>652970</v>
      </c>
    </row>
    <row r="760" spans="1:3" ht="25.5">
      <c r="A760" s="82">
        <v>3020</v>
      </c>
      <c r="B760" s="6" t="s">
        <v>3</v>
      </c>
      <c r="C760" s="164">
        <v>9340</v>
      </c>
    </row>
    <row r="761" spans="1:3" ht="12.75">
      <c r="A761" s="82">
        <v>4010</v>
      </c>
      <c r="B761" s="6" t="s">
        <v>4</v>
      </c>
      <c r="C761" s="164">
        <v>464440</v>
      </c>
    </row>
    <row r="762" spans="1:3" ht="12.75">
      <c r="A762" s="82">
        <v>4040</v>
      </c>
      <c r="B762" s="6" t="s">
        <v>26</v>
      </c>
      <c r="C762" s="164">
        <v>36700</v>
      </c>
    </row>
    <row r="763" spans="1:3" ht="12.75">
      <c r="A763" s="82">
        <v>4110</v>
      </c>
      <c r="B763" s="6" t="s">
        <v>6</v>
      </c>
      <c r="C763" s="164">
        <v>75950</v>
      </c>
    </row>
    <row r="764" spans="1:3" ht="12.75">
      <c r="A764" s="82">
        <v>4120</v>
      </c>
      <c r="B764" s="6" t="s">
        <v>7</v>
      </c>
      <c r="C764" s="164">
        <v>12300</v>
      </c>
    </row>
    <row r="765" spans="1:3" ht="12.75">
      <c r="A765" s="82">
        <v>4210</v>
      </c>
      <c r="B765" s="6" t="s">
        <v>9</v>
      </c>
      <c r="C765" s="164">
        <v>14400</v>
      </c>
    </row>
    <row r="766" spans="1:3" ht="25.5">
      <c r="A766" s="82">
        <v>4240</v>
      </c>
      <c r="B766" s="6" t="s">
        <v>28</v>
      </c>
      <c r="C766" s="164">
        <v>4900</v>
      </c>
    </row>
    <row r="767" spans="1:3" ht="12.75">
      <c r="A767" s="82">
        <v>4270</v>
      </c>
      <c r="B767" s="6" t="s">
        <v>10</v>
      </c>
      <c r="C767" s="164">
        <v>0</v>
      </c>
    </row>
    <row r="768" spans="1:3" ht="12.75">
      <c r="A768" s="82">
        <v>4280</v>
      </c>
      <c r="B768" s="6" t="s">
        <v>31</v>
      </c>
      <c r="C768" s="164">
        <v>0</v>
      </c>
    </row>
    <row r="769" spans="1:3" ht="12.75">
      <c r="A769" s="90">
        <v>4300</v>
      </c>
      <c r="B769" s="18" t="s">
        <v>10</v>
      </c>
      <c r="C769" s="175">
        <v>500</v>
      </c>
    </row>
    <row r="770" spans="1:3" ht="28.5" customHeight="1">
      <c r="A770" s="82">
        <v>4440</v>
      </c>
      <c r="B770" s="6" t="s">
        <v>32</v>
      </c>
      <c r="C770" s="164">
        <v>33640</v>
      </c>
    </row>
    <row r="771" spans="1:3" ht="28.5" customHeight="1" thickBot="1">
      <c r="A771" s="102">
        <v>4750</v>
      </c>
      <c r="B771" s="60" t="s">
        <v>14</v>
      </c>
      <c r="C771" s="181">
        <v>800</v>
      </c>
    </row>
    <row r="772" spans="1:3" ht="13.5" thickBot="1">
      <c r="A772" s="51" t="s">
        <v>255</v>
      </c>
      <c r="B772" s="52" t="s">
        <v>171</v>
      </c>
      <c r="C772" s="194">
        <f>SUM(C773)</f>
        <v>26535</v>
      </c>
    </row>
    <row r="773" spans="1:3" ht="12.75">
      <c r="A773" s="64" t="s">
        <v>218</v>
      </c>
      <c r="B773" s="65" t="s">
        <v>220</v>
      </c>
      <c r="C773" s="167">
        <f>SUM(C774:C779)</f>
        <v>26535</v>
      </c>
    </row>
    <row r="774" spans="1:3" ht="25.5">
      <c r="A774" s="119">
        <v>3020</v>
      </c>
      <c r="B774" s="6" t="s">
        <v>3</v>
      </c>
      <c r="C774" s="203">
        <v>330</v>
      </c>
    </row>
    <row r="775" spans="1:3" ht="12.75">
      <c r="A775" s="107">
        <v>4010</v>
      </c>
      <c r="B775" s="58" t="s">
        <v>4</v>
      </c>
      <c r="C775" s="186">
        <v>19500</v>
      </c>
    </row>
    <row r="776" spans="1:3" ht="12.75">
      <c r="A776" s="107">
        <v>4040</v>
      </c>
      <c r="B776" s="58" t="s">
        <v>243</v>
      </c>
      <c r="C776" s="186">
        <v>2000</v>
      </c>
    </row>
    <row r="777" spans="1:3" ht="12.75">
      <c r="A777" s="82">
        <v>4110</v>
      </c>
      <c r="B777" s="6" t="s">
        <v>6</v>
      </c>
      <c r="C777" s="164">
        <v>3300</v>
      </c>
    </row>
    <row r="778" spans="1:3" s="3" customFormat="1" ht="12.75">
      <c r="A778" s="82">
        <v>4120</v>
      </c>
      <c r="B778" s="6" t="s">
        <v>7</v>
      </c>
      <c r="C778" s="164">
        <v>550</v>
      </c>
    </row>
    <row r="779" spans="1:3" s="3" customFormat="1" ht="26.25" thickBot="1">
      <c r="A779" s="102">
        <v>4440</v>
      </c>
      <c r="B779" s="60" t="s">
        <v>245</v>
      </c>
      <c r="C779" s="181">
        <v>855</v>
      </c>
    </row>
    <row r="780" spans="1:3" s="17" customFormat="1" ht="13.5" thickBot="1">
      <c r="A780" s="51" t="s">
        <v>174</v>
      </c>
      <c r="B780" s="52" t="s">
        <v>175</v>
      </c>
      <c r="C780" s="194">
        <f>SUM(C781)</f>
        <v>100000</v>
      </c>
    </row>
    <row r="781" spans="1:3" ht="12.75">
      <c r="A781" s="77" t="s">
        <v>218</v>
      </c>
      <c r="B781" s="29" t="s">
        <v>220</v>
      </c>
      <c r="C781" s="157">
        <f>SUM(C782:C783)</f>
        <v>100000</v>
      </c>
    </row>
    <row r="782" spans="1:3" ht="12.75">
      <c r="A782" s="90">
        <v>3240</v>
      </c>
      <c r="B782" s="18" t="s">
        <v>43</v>
      </c>
      <c r="C782" s="175">
        <v>100000</v>
      </c>
    </row>
    <row r="783" spans="1:3" ht="13.5" thickBot="1">
      <c r="A783" s="90">
        <v>3260</v>
      </c>
      <c r="B783" s="18" t="s">
        <v>249</v>
      </c>
      <c r="C783" s="175">
        <v>0</v>
      </c>
    </row>
    <row r="784" spans="1:3" ht="13.5" thickBot="1">
      <c r="A784" s="62" t="s">
        <v>250</v>
      </c>
      <c r="B784" s="63" t="s">
        <v>251</v>
      </c>
      <c r="C784" s="197">
        <f>SUM(C785)</f>
        <v>275946</v>
      </c>
    </row>
    <row r="785" spans="1:3" ht="12.75">
      <c r="A785" s="64" t="s">
        <v>218</v>
      </c>
      <c r="B785" s="65" t="s">
        <v>219</v>
      </c>
      <c r="C785" s="135">
        <f>SUM(C786:C791)</f>
        <v>275946</v>
      </c>
    </row>
    <row r="786" spans="1:3" ht="25.5">
      <c r="A786" s="88">
        <v>3020</v>
      </c>
      <c r="B786" s="7" t="s">
        <v>3</v>
      </c>
      <c r="C786" s="158">
        <v>200</v>
      </c>
    </row>
    <row r="787" spans="1:3" ht="12.75">
      <c r="A787" s="66">
        <v>4010</v>
      </c>
      <c r="B787" s="54" t="s">
        <v>252</v>
      </c>
      <c r="C787" s="183">
        <v>204840</v>
      </c>
    </row>
    <row r="788" spans="1:3" ht="12.75">
      <c r="A788" s="66">
        <v>4040</v>
      </c>
      <c r="B788" s="54" t="s">
        <v>243</v>
      </c>
      <c r="C788" s="183">
        <v>15400</v>
      </c>
    </row>
    <row r="789" spans="1:3" ht="12.75">
      <c r="A789" s="66">
        <v>4110</v>
      </c>
      <c r="B789" s="54" t="s">
        <v>253</v>
      </c>
      <c r="C789" s="183">
        <v>33450</v>
      </c>
    </row>
    <row r="790" spans="1:3" s="3" customFormat="1" ht="30.75" customHeight="1">
      <c r="A790" s="66">
        <v>4120</v>
      </c>
      <c r="B790" s="54" t="s">
        <v>45</v>
      </c>
      <c r="C790" s="183">
        <v>5400</v>
      </c>
    </row>
    <row r="791" spans="1:3" s="3" customFormat="1" ht="30.75" customHeight="1" thickBot="1">
      <c r="A791" s="104">
        <v>4440</v>
      </c>
      <c r="B791" s="68" t="s">
        <v>245</v>
      </c>
      <c r="C791" s="198">
        <v>16656</v>
      </c>
    </row>
    <row r="792" spans="1:3" s="17" customFormat="1" ht="26.25" thickBot="1">
      <c r="A792" s="49" t="s">
        <v>176</v>
      </c>
      <c r="B792" s="50" t="s">
        <v>177</v>
      </c>
      <c r="C792" s="204">
        <f>SUM(C797,C800,C808,C814,C826,C842,C848,C854)</f>
        <v>8849849.57</v>
      </c>
    </row>
    <row r="793" spans="1:3" s="17" customFormat="1" ht="12.75">
      <c r="A793" s="77" t="s">
        <v>218</v>
      </c>
      <c r="B793" s="29" t="s">
        <v>220</v>
      </c>
      <c r="C793" s="157">
        <f>SUM(C809,C815,C827,C843,C849,C855,C801)</f>
        <v>6234573.87</v>
      </c>
    </row>
    <row r="794" spans="1:3" s="12" customFormat="1" ht="12.75">
      <c r="A794" s="77"/>
      <c r="B794" s="70" t="s">
        <v>258</v>
      </c>
      <c r="C794" s="168">
        <f>SUM(C795:C796)</f>
        <v>2615275.7</v>
      </c>
    </row>
    <row r="795" spans="1:3" s="14" customFormat="1" ht="12.75">
      <c r="A795" s="78"/>
      <c r="B795" s="13" t="s">
        <v>260</v>
      </c>
      <c r="C795" s="170">
        <f>SUM(C803)</f>
        <v>0</v>
      </c>
    </row>
    <row r="796" spans="1:3" s="3" customFormat="1" ht="29.25" customHeight="1" thickBot="1">
      <c r="A796" s="79"/>
      <c r="B796" s="23" t="s">
        <v>222</v>
      </c>
      <c r="C796" s="162">
        <f>SUM(C798,C804,C816,C844,C850,C856)</f>
        <v>2615275.7</v>
      </c>
    </row>
    <row r="797" spans="1:3" s="14" customFormat="1" ht="13.5" thickBot="1">
      <c r="A797" s="40" t="s">
        <v>178</v>
      </c>
      <c r="B797" s="24" t="s">
        <v>179</v>
      </c>
      <c r="C797" s="25">
        <f>SUM(C799)</f>
        <v>1590000</v>
      </c>
    </row>
    <row r="798" spans="1:3" s="8" customFormat="1" ht="32.25" customHeight="1">
      <c r="A798" s="87" t="s">
        <v>218</v>
      </c>
      <c r="B798" s="36" t="s">
        <v>222</v>
      </c>
      <c r="C798" s="176">
        <f>SUM(C799)</f>
        <v>1590000</v>
      </c>
    </row>
    <row r="799" spans="1:3" s="3" customFormat="1" ht="26.25" thickBot="1">
      <c r="A799" s="83">
        <v>6050</v>
      </c>
      <c r="B799" s="26" t="s">
        <v>1</v>
      </c>
      <c r="C799" s="171">
        <v>1590000</v>
      </c>
    </row>
    <row r="800" spans="1:3" s="3" customFormat="1" ht="13.5" thickBot="1">
      <c r="A800" s="40" t="s">
        <v>180</v>
      </c>
      <c r="B800" s="24" t="s">
        <v>181</v>
      </c>
      <c r="C800" s="25">
        <f>SUM(C805:C807)</f>
        <v>2000000</v>
      </c>
    </row>
    <row r="801" spans="1:3" s="17" customFormat="1" ht="12.75">
      <c r="A801" s="64" t="s">
        <v>218</v>
      </c>
      <c r="B801" s="65" t="s">
        <v>220</v>
      </c>
      <c r="C801" s="167">
        <f>SUM(C805,C807)</f>
        <v>2000000</v>
      </c>
    </row>
    <row r="802" spans="1:3" s="12" customFormat="1" ht="12.75">
      <c r="A802" s="108"/>
      <c r="B802" s="69" t="s">
        <v>221</v>
      </c>
      <c r="C802" s="172">
        <f>SUM(C803:C804)</f>
        <v>0</v>
      </c>
    </row>
    <row r="803" spans="1:3" s="14" customFormat="1" ht="12.75">
      <c r="A803" s="84" t="s">
        <v>218</v>
      </c>
      <c r="B803" s="27" t="s">
        <v>261</v>
      </c>
      <c r="C803" s="173">
        <f>SUM(C806)</f>
        <v>0</v>
      </c>
    </row>
    <row r="804" spans="1:3" s="10" customFormat="1" ht="12.75">
      <c r="A804" s="81"/>
      <c r="B804" s="15" t="s">
        <v>222</v>
      </c>
      <c r="C804" s="166">
        <v>0</v>
      </c>
    </row>
    <row r="805" spans="1:3" s="10" customFormat="1" ht="12.75">
      <c r="A805" s="88">
        <v>4210</v>
      </c>
      <c r="B805" s="7" t="s">
        <v>9</v>
      </c>
      <c r="C805" s="158">
        <v>0</v>
      </c>
    </row>
    <row r="806" spans="1:3" s="8" customFormat="1" ht="24" customHeight="1">
      <c r="A806" s="85">
        <v>6010</v>
      </c>
      <c r="B806" s="11" t="s">
        <v>2</v>
      </c>
      <c r="C806" s="174">
        <v>0</v>
      </c>
    </row>
    <row r="807" spans="1:3" s="8" customFormat="1" ht="24" customHeight="1" thickBot="1">
      <c r="A807" s="269">
        <v>8020</v>
      </c>
      <c r="B807" s="270" t="s">
        <v>301</v>
      </c>
      <c r="C807" s="271">
        <v>2000000</v>
      </c>
    </row>
    <row r="808" spans="1:3" s="17" customFormat="1" ht="13.5" thickBot="1">
      <c r="A808" s="51" t="s">
        <v>182</v>
      </c>
      <c r="B808" s="52" t="s">
        <v>183</v>
      </c>
      <c r="C808" s="194">
        <f>SUM(C809)</f>
        <v>676200</v>
      </c>
    </row>
    <row r="809" spans="1:3" ht="12.75">
      <c r="A809" s="77" t="s">
        <v>218</v>
      </c>
      <c r="B809" s="29" t="s">
        <v>220</v>
      </c>
      <c r="C809" s="157">
        <f>SUM(C810:C813)</f>
        <v>676200</v>
      </c>
    </row>
    <row r="810" spans="1:3" ht="12.75">
      <c r="A810" s="82">
        <v>4210</v>
      </c>
      <c r="B810" s="6" t="s">
        <v>9</v>
      </c>
      <c r="C810" s="164">
        <v>5000</v>
      </c>
    </row>
    <row r="811" spans="1:3" ht="13.5" thickBot="1">
      <c r="A811" s="102">
        <v>4260</v>
      </c>
      <c r="B811" s="60" t="s">
        <v>20</v>
      </c>
      <c r="C811" s="181">
        <v>25000</v>
      </c>
    </row>
    <row r="812" spans="1:3" ht="12.75">
      <c r="A812" s="143">
        <v>4270</v>
      </c>
      <c r="B812" s="144" t="s">
        <v>0</v>
      </c>
      <c r="C812" s="202">
        <v>0</v>
      </c>
    </row>
    <row r="813" spans="1:3" s="3" customFormat="1" ht="27" customHeight="1" thickBot="1">
      <c r="A813" s="90">
        <v>4300</v>
      </c>
      <c r="B813" s="18" t="s">
        <v>10</v>
      </c>
      <c r="C813" s="175">
        <v>646200</v>
      </c>
    </row>
    <row r="814" spans="1:3" s="17" customFormat="1" ht="26.25" thickBot="1">
      <c r="A814" s="40" t="s">
        <v>184</v>
      </c>
      <c r="B814" s="24" t="s">
        <v>185</v>
      </c>
      <c r="C814" s="28">
        <f>SUM(C815:C816)</f>
        <v>483213.7</v>
      </c>
    </row>
    <row r="815" spans="1:3" s="14" customFormat="1" ht="12.75">
      <c r="A815" s="77" t="s">
        <v>218</v>
      </c>
      <c r="B815" s="29" t="s">
        <v>220</v>
      </c>
      <c r="C815" s="157">
        <f>SUM(C817:C823)</f>
        <v>441537.87</v>
      </c>
    </row>
    <row r="816" spans="1:3" ht="12.75">
      <c r="A816" s="87" t="s">
        <v>218</v>
      </c>
      <c r="B816" s="36" t="s">
        <v>222</v>
      </c>
      <c r="C816" s="176">
        <f>SUM(C824:C825)</f>
        <v>41675.83</v>
      </c>
    </row>
    <row r="817" spans="1:3" ht="12.75">
      <c r="A817" s="103">
        <v>4110</v>
      </c>
      <c r="B817" s="61" t="s">
        <v>6</v>
      </c>
      <c r="C817" s="161">
        <v>0</v>
      </c>
    </row>
    <row r="818" spans="1:3" ht="12.75">
      <c r="A818" s="103">
        <v>4120</v>
      </c>
      <c r="B818" s="61" t="s">
        <v>7</v>
      </c>
      <c r="C818" s="161">
        <v>0</v>
      </c>
    </row>
    <row r="819" spans="1:3" ht="12.75">
      <c r="A819" s="82">
        <v>4170</v>
      </c>
      <c r="B819" s="6" t="s">
        <v>8</v>
      </c>
      <c r="C819" s="164">
        <v>5800</v>
      </c>
    </row>
    <row r="820" spans="1:3" ht="12.75">
      <c r="A820" s="82">
        <v>4210</v>
      </c>
      <c r="B820" s="6" t="s">
        <v>9</v>
      </c>
      <c r="C820" s="164">
        <v>41518</v>
      </c>
    </row>
    <row r="821" spans="1:3" ht="12.75">
      <c r="A821" s="82">
        <v>4270</v>
      </c>
      <c r="B821" s="144" t="s">
        <v>0</v>
      </c>
      <c r="C821" s="164">
        <v>19599.87</v>
      </c>
    </row>
    <row r="822" spans="1:3" ht="12.75">
      <c r="A822" s="82">
        <v>4300</v>
      </c>
      <c r="B822" s="6" t="s">
        <v>10</v>
      </c>
      <c r="C822" s="164">
        <v>371900</v>
      </c>
    </row>
    <row r="823" spans="1:3" s="8" customFormat="1" ht="12.75">
      <c r="A823" s="90">
        <v>4430</v>
      </c>
      <c r="B823" s="18" t="s">
        <v>12</v>
      </c>
      <c r="C823" s="175">
        <v>2720</v>
      </c>
    </row>
    <row r="824" spans="1:3" s="8" customFormat="1" ht="25.5">
      <c r="A824" s="83">
        <v>6050</v>
      </c>
      <c r="B824" s="26" t="s">
        <v>1</v>
      </c>
      <c r="C824" s="171">
        <v>35403.83</v>
      </c>
    </row>
    <row r="825" spans="1:3" s="3" customFormat="1" ht="26.25" thickBot="1">
      <c r="A825" s="83">
        <v>6060</v>
      </c>
      <c r="B825" s="26" t="s">
        <v>18</v>
      </c>
      <c r="C825" s="171">
        <v>6272</v>
      </c>
    </row>
    <row r="826" spans="1:3" s="17" customFormat="1" ht="13.5" thickBot="1">
      <c r="A826" s="40" t="s">
        <v>223</v>
      </c>
      <c r="B826" s="24" t="s">
        <v>186</v>
      </c>
      <c r="C826" s="25">
        <f>SUM(C828:C841)</f>
        <v>285612</v>
      </c>
    </row>
    <row r="827" spans="1:3" ht="12.75">
      <c r="A827" s="77" t="s">
        <v>218</v>
      </c>
      <c r="B827" s="29" t="s">
        <v>220</v>
      </c>
      <c r="C827" s="157">
        <f>SUM(C828:C841)</f>
        <v>285612</v>
      </c>
    </row>
    <row r="828" spans="1:3" ht="12.75">
      <c r="A828" s="82">
        <v>3030</v>
      </c>
      <c r="B828" s="6" t="s">
        <v>21</v>
      </c>
      <c r="C828" s="164">
        <v>2604</v>
      </c>
    </row>
    <row r="829" spans="1:3" ht="12.75">
      <c r="A829" s="82">
        <v>4010</v>
      </c>
      <c r="B829" s="6" t="s">
        <v>4</v>
      </c>
      <c r="C829" s="164">
        <v>92539</v>
      </c>
    </row>
    <row r="830" spans="1:3" ht="12.75">
      <c r="A830" s="82">
        <v>4040</v>
      </c>
      <c r="B830" s="6" t="s">
        <v>26</v>
      </c>
      <c r="C830" s="164">
        <v>7000</v>
      </c>
    </row>
    <row r="831" spans="1:3" ht="12.75">
      <c r="A831" s="82">
        <v>4110</v>
      </c>
      <c r="B831" s="6" t="s">
        <v>6</v>
      </c>
      <c r="C831" s="164">
        <v>13334</v>
      </c>
    </row>
    <row r="832" spans="1:3" ht="12.75">
      <c r="A832" s="82">
        <v>4120</v>
      </c>
      <c r="B832" s="6" t="s">
        <v>7</v>
      </c>
      <c r="C832" s="164">
        <v>2376</v>
      </c>
    </row>
    <row r="833" spans="1:3" ht="25.5">
      <c r="A833" s="82">
        <v>4140</v>
      </c>
      <c r="B833" s="6" t="s">
        <v>27</v>
      </c>
      <c r="C833" s="164">
        <v>2744</v>
      </c>
    </row>
    <row r="834" spans="1:3" ht="12.75">
      <c r="A834" s="82">
        <v>4170</v>
      </c>
      <c r="B834" s="6" t="s">
        <v>8</v>
      </c>
      <c r="C834" s="164">
        <v>959</v>
      </c>
    </row>
    <row r="835" spans="1:3" ht="12.75">
      <c r="A835" s="82">
        <v>4210</v>
      </c>
      <c r="B835" s="6" t="s">
        <v>9</v>
      </c>
      <c r="C835" s="164">
        <v>7749</v>
      </c>
    </row>
    <row r="836" spans="1:3" ht="12.75">
      <c r="A836" s="82">
        <v>4260</v>
      </c>
      <c r="B836" s="6" t="s">
        <v>20</v>
      </c>
      <c r="C836" s="164">
        <v>5000</v>
      </c>
    </row>
    <row r="837" spans="1:3" ht="12.75">
      <c r="A837" s="82">
        <v>4270</v>
      </c>
      <c r="B837" s="6" t="s">
        <v>0</v>
      </c>
      <c r="C837" s="164">
        <v>104032</v>
      </c>
    </row>
    <row r="838" spans="1:3" ht="12.75">
      <c r="A838" s="82">
        <v>4300</v>
      </c>
      <c r="B838" s="6" t="s">
        <v>10</v>
      </c>
      <c r="C838" s="164">
        <v>31568</v>
      </c>
    </row>
    <row r="839" spans="1:3" ht="25.5">
      <c r="A839" s="82">
        <v>4370</v>
      </c>
      <c r="B839" s="6" t="s">
        <v>11</v>
      </c>
      <c r="C839" s="164">
        <v>1100</v>
      </c>
    </row>
    <row r="840" spans="1:3" ht="29.25" customHeight="1">
      <c r="A840" s="82">
        <v>4410</v>
      </c>
      <c r="B840" s="6" t="s">
        <v>24</v>
      </c>
      <c r="C840" s="164">
        <v>11317</v>
      </c>
    </row>
    <row r="841" spans="1:3" s="3" customFormat="1" ht="26.25" thickBot="1">
      <c r="A841" s="90">
        <v>4440</v>
      </c>
      <c r="B841" s="18" t="s">
        <v>32</v>
      </c>
      <c r="C841" s="175">
        <v>3290</v>
      </c>
    </row>
    <row r="842" spans="1:3" s="17" customFormat="1" ht="13.5" thickBot="1">
      <c r="A842" s="40" t="s">
        <v>187</v>
      </c>
      <c r="B842" s="24" t="s">
        <v>188</v>
      </c>
      <c r="C842" s="25">
        <f>SUM(C845:C847)</f>
        <v>2468599.87</v>
      </c>
    </row>
    <row r="843" spans="1:3" s="14" customFormat="1" ht="12.75">
      <c r="A843" s="77" t="s">
        <v>218</v>
      </c>
      <c r="B843" s="29" t="s">
        <v>220</v>
      </c>
      <c r="C843" s="157">
        <f>SUM(C845:C846)</f>
        <v>2100000</v>
      </c>
    </row>
    <row r="844" spans="1:3" ht="12.75">
      <c r="A844" s="81"/>
      <c r="B844" s="15" t="s">
        <v>222</v>
      </c>
      <c r="C844" s="166">
        <f>SUM(C847)</f>
        <v>368599.87</v>
      </c>
    </row>
    <row r="845" spans="1:3" ht="12.75">
      <c r="A845" s="82">
        <v>4260</v>
      </c>
      <c r="B845" s="6" t="s">
        <v>20</v>
      </c>
      <c r="C845" s="164">
        <v>1480000</v>
      </c>
    </row>
    <row r="846" spans="1:3" s="8" customFormat="1" ht="27.75" customHeight="1">
      <c r="A846" s="82">
        <v>4270</v>
      </c>
      <c r="B846" s="6" t="s">
        <v>0</v>
      </c>
      <c r="C846" s="164">
        <v>620000</v>
      </c>
    </row>
    <row r="847" spans="1:3" s="3" customFormat="1" ht="26.25" thickBot="1">
      <c r="A847" s="83">
        <v>6050</v>
      </c>
      <c r="B847" s="26" t="s">
        <v>1</v>
      </c>
      <c r="C847" s="171">
        <v>368599.87</v>
      </c>
    </row>
    <row r="848" spans="1:3" s="17" customFormat="1" ht="13.5" thickBot="1">
      <c r="A848" s="40" t="s">
        <v>189</v>
      </c>
      <c r="B848" s="24" t="s">
        <v>190</v>
      </c>
      <c r="C848" s="28">
        <f>SUM(C849:C850)</f>
        <v>122000</v>
      </c>
    </row>
    <row r="849" spans="1:3" s="14" customFormat="1" ht="12.75">
      <c r="A849" s="77" t="s">
        <v>218</v>
      </c>
      <c r="B849" s="29" t="s">
        <v>220</v>
      </c>
      <c r="C849" s="157">
        <f>SUM(C851:C852)</f>
        <v>112000</v>
      </c>
    </row>
    <row r="850" spans="1:3" s="14" customFormat="1" ht="12.75">
      <c r="A850" s="81"/>
      <c r="B850" s="15" t="s">
        <v>222</v>
      </c>
      <c r="C850" s="76">
        <f>SUM(C853)</f>
        <v>10000</v>
      </c>
    </row>
    <row r="851" spans="1:3" ht="25.5">
      <c r="A851" s="109">
        <v>2650</v>
      </c>
      <c r="B851" s="7" t="s">
        <v>16</v>
      </c>
      <c r="C851" s="158">
        <v>27000</v>
      </c>
    </row>
    <row r="852" spans="1:3" s="8" customFormat="1" ht="28.5" customHeight="1">
      <c r="A852" s="82">
        <v>4430</v>
      </c>
      <c r="B852" s="6" t="s">
        <v>12</v>
      </c>
      <c r="C852" s="164">
        <v>85000</v>
      </c>
    </row>
    <row r="853" spans="1:3" s="8" customFormat="1" ht="28.5" customHeight="1" thickBot="1">
      <c r="A853" s="83">
        <v>6050</v>
      </c>
      <c r="B853" s="26" t="s">
        <v>1</v>
      </c>
      <c r="C853" s="171">
        <v>10000</v>
      </c>
    </row>
    <row r="854" spans="1:3" s="17" customFormat="1" ht="13.5" thickBot="1">
      <c r="A854" s="40" t="s">
        <v>191</v>
      </c>
      <c r="B854" s="24" t="s">
        <v>192</v>
      </c>
      <c r="C854" s="28">
        <f>SUM(C855:C856)</f>
        <v>1224224</v>
      </c>
    </row>
    <row r="855" spans="1:3" s="14" customFormat="1" ht="12.75">
      <c r="A855" s="64" t="s">
        <v>218</v>
      </c>
      <c r="B855" s="65" t="s">
        <v>220</v>
      </c>
      <c r="C855" s="167">
        <f>SUM(C857:C866)</f>
        <v>619224</v>
      </c>
    </row>
    <row r="856" spans="1:3" s="14" customFormat="1" ht="12.75">
      <c r="A856" s="81"/>
      <c r="B856" s="15" t="s">
        <v>222</v>
      </c>
      <c r="C856" s="166">
        <f>SUM(C867:C867)</f>
        <v>605000</v>
      </c>
    </row>
    <row r="857" spans="1:3" s="3" customFormat="1" ht="58.5" customHeight="1">
      <c r="A857" s="98">
        <v>2820</v>
      </c>
      <c r="B857" s="229" t="s">
        <v>17</v>
      </c>
      <c r="C857" s="200">
        <v>8000</v>
      </c>
    </row>
    <row r="858" spans="1:3" s="3" customFormat="1" ht="83.25" customHeight="1">
      <c r="A858" s="98">
        <v>2830</v>
      </c>
      <c r="B858" s="229" t="s">
        <v>288</v>
      </c>
      <c r="C858" s="200">
        <v>2000</v>
      </c>
    </row>
    <row r="859" spans="1:3" ht="12.75">
      <c r="A859" s="88">
        <v>4110</v>
      </c>
      <c r="B859" s="7" t="s">
        <v>233</v>
      </c>
      <c r="C859" s="158">
        <v>830</v>
      </c>
    </row>
    <row r="860" spans="1:3" ht="12.75">
      <c r="A860" s="88">
        <v>4120</v>
      </c>
      <c r="B860" s="7" t="s">
        <v>7</v>
      </c>
      <c r="C860" s="158">
        <v>330</v>
      </c>
    </row>
    <row r="861" spans="1:3" ht="12.75">
      <c r="A861" s="82">
        <v>4170</v>
      </c>
      <c r="B861" s="6" t="s">
        <v>8</v>
      </c>
      <c r="C861" s="158">
        <v>11840</v>
      </c>
    </row>
    <row r="862" spans="1:3" ht="12.75">
      <c r="A862" s="82">
        <v>4210</v>
      </c>
      <c r="B862" s="6" t="s">
        <v>9</v>
      </c>
      <c r="C862" s="158">
        <v>39744</v>
      </c>
    </row>
    <row r="863" spans="1:3" ht="12.75">
      <c r="A863" s="82">
        <v>4260</v>
      </c>
      <c r="B863" s="6" t="s">
        <v>20</v>
      </c>
      <c r="C863" s="158">
        <v>17600</v>
      </c>
    </row>
    <row r="864" spans="1:3" ht="12.75">
      <c r="A864" s="82">
        <v>4270</v>
      </c>
      <c r="B864" s="6" t="s">
        <v>0</v>
      </c>
      <c r="C864" s="158">
        <v>0</v>
      </c>
    </row>
    <row r="865" spans="1:3" ht="12.75">
      <c r="A865" s="82">
        <v>4300</v>
      </c>
      <c r="B865" s="6" t="s">
        <v>10</v>
      </c>
      <c r="C865" s="158">
        <v>538000</v>
      </c>
    </row>
    <row r="866" spans="1:3" s="8" customFormat="1" ht="12.75">
      <c r="A866" s="82">
        <v>4430</v>
      </c>
      <c r="B866" s="6" t="s">
        <v>12</v>
      </c>
      <c r="C866" s="158">
        <v>880</v>
      </c>
    </row>
    <row r="867" spans="1:3" s="8" customFormat="1" ht="26.25" thickBot="1">
      <c r="A867" s="101">
        <v>6050</v>
      </c>
      <c r="B867" s="59" t="s">
        <v>1</v>
      </c>
      <c r="C867" s="236">
        <v>605000</v>
      </c>
    </row>
    <row r="868" spans="1:3" s="17" customFormat="1" ht="26.25" thickBot="1">
      <c r="A868" s="39" t="s">
        <v>193</v>
      </c>
      <c r="B868" s="20" t="s">
        <v>194</v>
      </c>
      <c r="C868" s="21">
        <f>SUM(C871,C883,C899,C904,C916)</f>
        <v>7446836.24</v>
      </c>
    </row>
    <row r="869" spans="1:3" s="14" customFormat="1" ht="12.75">
      <c r="A869" s="77" t="s">
        <v>218</v>
      </c>
      <c r="B869" s="29" t="s">
        <v>220</v>
      </c>
      <c r="C869" s="157">
        <f>SUM(C872,C884,C900,C905,C917)</f>
        <v>6580247.15</v>
      </c>
    </row>
    <row r="870" spans="1:3" s="3" customFormat="1" ht="29.25" customHeight="1" thickBot="1">
      <c r="A870" s="79"/>
      <c r="B870" s="23" t="s">
        <v>222</v>
      </c>
      <c r="C870" s="162">
        <f>SUM(C885,C901,C906,C918)</f>
        <v>866589.0900000001</v>
      </c>
    </row>
    <row r="871" spans="1:3" s="17" customFormat="1" ht="13.5" thickBot="1">
      <c r="A871" s="40" t="s">
        <v>195</v>
      </c>
      <c r="B871" s="24" t="s">
        <v>196</v>
      </c>
      <c r="C871" s="25">
        <f>SUM(C872)</f>
        <v>349600</v>
      </c>
    </row>
    <row r="872" spans="1:3" ht="13.5" thickBot="1">
      <c r="A872" s="146" t="s">
        <v>218</v>
      </c>
      <c r="B872" s="147" t="s">
        <v>220</v>
      </c>
      <c r="C872" s="205">
        <f>SUM(C873:C882)</f>
        <v>349600</v>
      </c>
    </row>
    <row r="873" spans="1:3" ht="44.25" customHeight="1">
      <c r="A873" s="145">
        <v>2800</v>
      </c>
      <c r="B873" s="228" t="s">
        <v>46</v>
      </c>
      <c r="C873" s="200">
        <v>77000</v>
      </c>
    </row>
    <row r="874" spans="1:3" s="3" customFormat="1" ht="58.5" customHeight="1">
      <c r="A874" s="98">
        <v>2820</v>
      </c>
      <c r="B874" s="229" t="s">
        <v>17</v>
      </c>
      <c r="C874" s="200">
        <v>176000</v>
      </c>
    </row>
    <row r="875" spans="1:3" s="3" customFormat="1" ht="83.25" customHeight="1">
      <c r="A875" s="98">
        <v>2830</v>
      </c>
      <c r="B875" s="229" t="s">
        <v>288</v>
      </c>
      <c r="C875" s="200">
        <v>2000</v>
      </c>
    </row>
    <row r="876" spans="1:3" s="3" customFormat="1" ht="30" customHeight="1">
      <c r="A876" s="93">
        <v>3020</v>
      </c>
      <c r="B876" s="33" t="s">
        <v>3</v>
      </c>
      <c r="C876" s="186">
        <v>10000</v>
      </c>
    </row>
    <row r="877" spans="1:3" s="3" customFormat="1" ht="30" customHeight="1">
      <c r="A877" s="93">
        <v>4090</v>
      </c>
      <c r="B877" s="33" t="s">
        <v>22</v>
      </c>
      <c r="C877" s="186">
        <v>3360</v>
      </c>
    </row>
    <row r="878" spans="1:3" s="3" customFormat="1" ht="17.25" customHeight="1">
      <c r="A878" s="93">
        <v>4170</v>
      </c>
      <c r="B878" s="33" t="s">
        <v>228</v>
      </c>
      <c r="C878" s="186">
        <v>26950</v>
      </c>
    </row>
    <row r="879" spans="1:3" s="3" customFormat="1" ht="18" customHeight="1">
      <c r="A879" s="93">
        <v>4210</v>
      </c>
      <c r="B879" s="33" t="s">
        <v>9</v>
      </c>
      <c r="C879" s="186">
        <v>33390</v>
      </c>
    </row>
    <row r="880" spans="1:3" s="3" customFormat="1" ht="13.5" customHeight="1">
      <c r="A880" s="93">
        <v>4260</v>
      </c>
      <c r="B880" s="33" t="s">
        <v>20</v>
      </c>
      <c r="C880" s="186">
        <v>1000</v>
      </c>
    </row>
    <row r="881" spans="1:3" s="3" customFormat="1" ht="19.5" customHeight="1">
      <c r="A881" s="93">
        <v>4300</v>
      </c>
      <c r="B881" s="33" t="s">
        <v>10</v>
      </c>
      <c r="C881" s="186">
        <v>19100</v>
      </c>
    </row>
    <row r="882" spans="1:3" s="3" customFormat="1" ht="18.75" customHeight="1" thickBot="1">
      <c r="A882" s="99">
        <v>4430</v>
      </c>
      <c r="B882" s="267" t="s">
        <v>12</v>
      </c>
      <c r="C882" s="202">
        <v>800</v>
      </c>
    </row>
    <row r="883" spans="1:3" s="17" customFormat="1" ht="13.5" thickBot="1">
      <c r="A883" s="40" t="s">
        <v>197</v>
      </c>
      <c r="B883" s="24" t="s">
        <v>198</v>
      </c>
      <c r="C883" s="25">
        <f>SUM(C884:C885)</f>
        <v>3043936.2399999998</v>
      </c>
    </row>
    <row r="884" spans="1:3" s="14" customFormat="1" ht="12.75">
      <c r="A884" s="77" t="s">
        <v>218</v>
      </c>
      <c r="B884" s="29" t="s">
        <v>220</v>
      </c>
      <c r="C884" s="157">
        <f>SUM(C886:C896)</f>
        <v>2543347.15</v>
      </c>
    </row>
    <row r="885" spans="1:3" ht="12.75">
      <c r="A885" s="81"/>
      <c r="B885" s="15" t="s">
        <v>222</v>
      </c>
      <c r="C885" s="166">
        <f>SUM(C897:C898)</f>
        <v>500589.09</v>
      </c>
    </row>
    <row r="886" spans="1:3" ht="25.5">
      <c r="A886" s="92">
        <v>2480</v>
      </c>
      <c r="B886" s="6" t="s">
        <v>53</v>
      </c>
      <c r="C886" s="164">
        <v>2186000</v>
      </c>
    </row>
    <row r="887" spans="1:3" ht="12.75">
      <c r="A887" s="82">
        <v>4110</v>
      </c>
      <c r="B887" s="6" t="s">
        <v>6</v>
      </c>
      <c r="C887" s="164">
        <v>1120</v>
      </c>
    </row>
    <row r="888" spans="1:3" ht="12.75">
      <c r="A888" s="82">
        <v>4120</v>
      </c>
      <c r="B888" s="6" t="s">
        <v>7</v>
      </c>
      <c r="C888" s="164">
        <v>180</v>
      </c>
    </row>
    <row r="889" spans="1:3" ht="12.75">
      <c r="A889" s="82">
        <v>4170</v>
      </c>
      <c r="B889" s="6" t="s">
        <v>8</v>
      </c>
      <c r="C889" s="164">
        <v>7500</v>
      </c>
    </row>
    <row r="890" spans="1:4" ht="12.75">
      <c r="A890" s="82">
        <v>4210</v>
      </c>
      <c r="B890" s="6" t="s">
        <v>9</v>
      </c>
      <c r="C890" s="164">
        <v>107814.33</v>
      </c>
      <c r="D890" s="1"/>
    </row>
    <row r="891" spans="1:3" ht="12.75">
      <c r="A891" s="82">
        <v>4260</v>
      </c>
      <c r="B891" s="6" t="s">
        <v>20</v>
      </c>
      <c r="C891" s="164">
        <v>54650</v>
      </c>
    </row>
    <row r="892" spans="1:3" ht="12.75">
      <c r="A892" s="82">
        <v>4270</v>
      </c>
      <c r="B892" s="6" t="s">
        <v>0</v>
      </c>
      <c r="C892" s="164">
        <v>162634.82</v>
      </c>
    </row>
    <row r="893" spans="1:3" ht="12.75">
      <c r="A893" s="82">
        <v>4300</v>
      </c>
      <c r="B893" s="6" t="s">
        <v>10</v>
      </c>
      <c r="C893" s="164">
        <v>13750</v>
      </c>
    </row>
    <row r="894" spans="1:3" ht="12.75">
      <c r="A894" s="82">
        <v>4350</v>
      </c>
      <c r="B894" s="6" t="s">
        <v>33</v>
      </c>
      <c r="C894" s="164">
        <v>1788</v>
      </c>
    </row>
    <row r="895" spans="1:3" s="8" customFormat="1" ht="12.75">
      <c r="A895" s="82">
        <v>4430</v>
      </c>
      <c r="B895" s="6" t="s">
        <v>12</v>
      </c>
      <c r="C895" s="164">
        <v>7310</v>
      </c>
    </row>
    <row r="896" spans="1:3" s="8" customFormat="1" ht="25.5">
      <c r="A896" s="82">
        <v>4750</v>
      </c>
      <c r="B896" s="6" t="s">
        <v>14</v>
      </c>
      <c r="C896" s="164">
        <v>600</v>
      </c>
    </row>
    <row r="897" spans="1:3" s="8" customFormat="1" ht="25.5">
      <c r="A897" s="91">
        <v>6050</v>
      </c>
      <c r="B897" s="9" t="s">
        <v>1</v>
      </c>
      <c r="C897" s="206">
        <v>486139.09</v>
      </c>
    </row>
    <row r="898" spans="1:3" s="3" customFormat="1" ht="26.25" thickBot="1">
      <c r="A898" s="101">
        <v>6060</v>
      </c>
      <c r="B898" s="59" t="s">
        <v>18</v>
      </c>
      <c r="C898" s="206">
        <v>14450</v>
      </c>
    </row>
    <row r="899" spans="1:3" s="17" customFormat="1" ht="13.5" thickBot="1">
      <c r="A899" s="51" t="s">
        <v>199</v>
      </c>
      <c r="B899" s="52" t="s">
        <v>200</v>
      </c>
      <c r="C899" s="194">
        <f>SUM(C900:C901)</f>
        <v>1690000</v>
      </c>
    </row>
    <row r="900" spans="1:3" s="14" customFormat="1" ht="12.75">
      <c r="A900" s="77" t="s">
        <v>218</v>
      </c>
      <c r="B900" s="29" t="s">
        <v>220</v>
      </c>
      <c r="C900" s="157">
        <f>SUM(C902:C902)</f>
        <v>1340000</v>
      </c>
    </row>
    <row r="901" spans="1:3" ht="12.75">
      <c r="A901" s="81"/>
      <c r="B901" s="15" t="s">
        <v>222</v>
      </c>
      <c r="C901" s="166">
        <f>SUM(C903)</f>
        <v>350000</v>
      </c>
    </row>
    <row r="902" spans="1:3" ht="30">
      <c r="A902" s="225">
        <v>2480</v>
      </c>
      <c r="B902" s="226" t="s">
        <v>53</v>
      </c>
      <c r="C902" s="227">
        <v>1340000</v>
      </c>
    </row>
    <row r="903" spans="1:3" s="3" customFormat="1" ht="39" customHeight="1" thickBot="1">
      <c r="A903" s="91">
        <v>6050</v>
      </c>
      <c r="B903" s="9" t="s">
        <v>1</v>
      </c>
      <c r="C903" s="178">
        <v>350000</v>
      </c>
    </row>
    <row r="904" spans="1:3" s="17" customFormat="1" ht="26.25" thickBot="1">
      <c r="A904" s="40" t="s">
        <v>201</v>
      </c>
      <c r="B904" s="24" t="s">
        <v>202</v>
      </c>
      <c r="C904" s="25">
        <f>SUM(C905:C906)</f>
        <v>2037000</v>
      </c>
    </row>
    <row r="905" spans="1:3" s="14" customFormat="1" ht="12.75">
      <c r="A905" s="64" t="s">
        <v>218</v>
      </c>
      <c r="B905" s="65" t="s">
        <v>220</v>
      </c>
      <c r="C905" s="167">
        <f>SUM(C907:C914)</f>
        <v>2037000</v>
      </c>
    </row>
    <row r="906" spans="1:3" ht="12.75">
      <c r="A906" s="81"/>
      <c r="B906" s="15" t="s">
        <v>222</v>
      </c>
      <c r="C906" s="166">
        <f>SUM(C915)</f>
        <v>0</v>
      </c>
    </row>
    <row r="907" spans="1:3" ht="63.75">
      <c r="A907" s="92">
        <v>2720</v>
      </c>
      <c r="B907" s="6" t="s">
        <v>299</v>
      </c>
      <c r="C907" s="164">
        <v>550000</v>
      </c>
    </row>
    <row r="908" spans="1:3" ht="12.75">
      <c r="A908" s="82">
        <v>4110</v>
      </c>
      <c r="B908" s="6" t="s">
        <v>6</v>
      </c>
      <c r="C908" s="164">
        <v>300</v>
      </c>
    </row>
    <row r="909" spans="1:3" ht="12.75">
      <c r="A909" s="82">
        <v>4120</v>
      </c>
      <c r="B909" s="6" t="s">
        <v>7</v>
      </c>
      <c r="C909" s="164">
        <v>200</v>
      </c>
    </row>
    <row r="910" spans="1:3" ht="12.75">
      <c r="A910" s="82">
        <v>4170</v>
      </c>
      <c r="B910" s="6" t="s">
        <v>8</v>
      </c>
      <c r="C910" s="164">
        <v>1500</v>
      </c>
    </row>
    <row r="911" spans="1:3" ht="12.75">
      <c r="A911" s="82">
        <v>4210</v>
      </c>
      <c r="B911" s="6" t="s">
        <v>9</v>
      </c>
      <c r="C911" s="164">
        <v>4000</v>
      </c>
    </row>
    <row r="912" spans="1:3" ht="12.75">
      <c r="A912" s="82">
        <v>4300</v>
      </c>
      <c r="B912" s="6" t="s">
        <v>10</v>
      </c>
      <c r="C912" s="164">
        <v>38000</v>
      </c>
    </row>
    <row r="913" spans="1:3" s="8" customFormat="1" ht="51" customHeight="1">
      <c r="A913" s="90">
        <v>4340</v>
      </c>
      <c r="B913" s="18" t="s">
        <v>285</v>
      </c>
      <c r="C913" s="175">
        <v>1442000</v>
      </c>
    </row>
    <row r="914" spans="1:3" s="8" customFormat="1" ht="12.75">
      <c r="A914" s="82">
        <v>4430</v>
      </c>
      <c r="B914" s="6" t="s">
        <v>12</v>
      </c>
      <c r="C914" s="164">
        <v>1000</v>
      </c>
    </row>
    <row r="915" spans="1:3" s="8" customFormat="1" ht="26.25" thickBot="1">
      <c r="A915" s="101">
        <v>6060</v>
      </c>
      <c r="B915" s="59" t="s">
        <v>18</v>
      </c>
      <c r="C915" s="190">
        <v>0</v>
      </c>
    </row>
    <row r="916" spans="1:3" s="17" customFormat="1" ht="13.5" thickBot="1">
      <c r="A916" s="40" t="s">
        <v>203</v>
      </c>
      <c r="B916" s="24" t="s">
        <v>60</v>
      </c>
      <c r="C916" s="25">
        <f>SUM(C917:C918)</f>
        <v>326300</v>
      </c>
    </row>
    <row r="917" spans="1:3" s="14" customFormat="1" ht="12.75">
      <c r="A917" s="64" t="s">
        <v>218</v>
      </c>
      <c r="B917" s="65" t="s">
        <v>219</v>
      </c>
      <c r="C917" s="167">
        <f>SUM(C919:C927)</f>
        <v>310300</v>
      </c>
    </row>
    <row r="918" spans="1:3" s="8" customFormat="1" ht="12.75">
      <c r="A918" s="81"/>
      <c r="B918" s="15" t="s">
        <v>222</v>
      </c>
      <c r="C918" s="166">
        <f>SUM(C928)</f>
        <v>16000</v>
      </c>
    </row>
    <row r="919" spans="1:3" s="8" customFormat="1" ht="25.5">
      <c r="A919" s="110">
        <v>3020</v>
      </c>
      <c r="B919" s="56" t="s">
        <v>3</v>
      </c>
      <c r="C919" s="188">
        <v>20000</v>
      </c>
    </row>
    <row r="920" spans="1:3" s="8" customFormat="1" ht="12.75">
      <c r="A920" s="110">
        <v>4090</v>
      </c>
      <c r="B920" s="56" t="s">
        <v>22</v>
      </c>
      <c r="C920" s="188">
        <v>1000</v>
      </c>
    </row>
    <row r="921" spans="1:3" s="8" customFormat="1" ht="12.75">
      <c r="A921" s="110">
        <v>4110</v>
      </c>
      <c r="B921" s="56" t="s">
        <v>233</v>
      </c>
      <c r="C921" s="188">
        <v>7500</v>
      </c>
    </row>
    <row r="922" spans="1:3" s="8" customFormat="1" ht="12.75">
      <c r="A922" s="110">
        <v>4120</v>
      </c>
      <c r="B922" s="56" t="s">
        <v>7</v>
      </c>
      <c r="C922" s="188">
        <v>1500</v>
      </c>
    </row>
    <row r="923" spans="1:3" s="8" customFormat="1" ht="12.75">
      <c r="A923" s="110">
        <v>4170</v>
      </c>
      <c r="B923" s="56" t="s">
        <v>228</v>
      </c>
      <c r="C923" s="188">
        <v>50000</v>
      </c>
    </row>
    <row r="924" spans="1:3" s="8" customFormat="1" ht="12.75">
      <c r="A924" s="110">
        <v>4210</v>
      </c>
      <c r="B924" s="56" t="s">
        <v>9</v>
      </c>
      <c r="C924" s="188">
        <v>124700</v>
      </c>
    </row>
    <row r="925" spans="1:3" s="8" customFormat="1" ht="12.75">
      <c r="A925" s="110">
        <v>4300</v>
      </c>
      <c r="B925" s="56" t="s">
        <v>10</v>
      </c>
      <c r="C925" s="188">
        <v>94100</v>
      </c>
    </row>
    <row r="926" spans="1:3" s="8" customFormat="1" ht="12.75">
      <c r="A926" s="110">
        <v>4380</v>
      </c>
      <c r="B926" s="56" t="s">
        <v>54</v>
      </c>
      <c r="C926" s="188">
        <v>1500</v>
      </c>
    </row>
    <row r="927" spans="1:3" s="8" customFormat="1" ht="12.75">
      <c r="A927" s="231">
        <v>4430</v>
      </c>
      <c r="B927" s="57" t="s">
        <v>12</v>
      </c>
      <c r="C927" s="189">
        <v>10000</v>
      </c>
    </row>
    <row r="928" spans="1:3" s="8" customFormat="1" ht="26.25" thickBot="1">
      <c r="A928" s="101">
        <v>6060</v>
      </c>
      <c r="B928" s="59" t="s">
        <v>18</v>
      </c>
      <c r="C928" s="190">
        <v>16000</v>
      </c>
    </row>
    <row r="929" spans="1:3" s="17" customFormat="1" ht="13.5" thickBot="1">
      <c r="A929" s="39" t="s">
        <v>204</v>
      </c>
      <c r="B929" s="20" t="s">
        <v>205</v>
      </c>
      <c r="C929" s="22">
        <f>SUM(C933,C947,C952,C957)</f>
        <v>12134582.39</v>
      </c>
    </row>
    <row r="930" spans="1:3" s="17" customFormat="1" ht="12.75">
      <c r="A930" s="77" t="s">
        <v>218</v>
      </c>
      <c r="B930" s="29" t="s">
        <v>220</v>
      </c>
      <c r="C930" s="157">
        <f>SUM(C934,C948,C953,C958)</f>
        <v>1184394.72</v>
      </c>
    </row>
    <row r="931" spans="1:3" s="14" customFormat="1" ht="12.75">
      <c r="A931" s="77"/>
      <c r="B931" s="70" t="s">
        <v>258</v>
      </c>
      <c r="C931" s="168">
        <f>SUM(C932:C932)</f>
        <v>10950187.67</v>
      </c>
    </row>
    <row r="932" spans="1:3" s="3" customFormat="1" ht="13.5" thickBot="1">
      <c r="A932" s="79"/>
      <c r="B932" s="23" t="s">
        <v>222</v>
      </c>
      <c r="C932" s="162">
        <f>SUM(C960,C935,C949)</f>
        <v>10950187.67</v>
      </c>
    </row>
    <row r="933" spans="1:3" s="17" customFormat="1" ht="13.5" thickBot="1">
      <c r="A933" s="40" t="s">
        <v>206</v>
      </c>
      <c r="B933" s="24" t="s">
        <v>207</v>
      </c>
      <c r="C933" s="25">
        <f>SUM(C934:C935)</f>
        <v>11153428.15</v>
      </c>
    </row>
    <row r="934" spans="1:3" s="14" customFormat="1" ht="12.75">
      <c r="A934" s="64" t="s">
        <v>218</v>
      </c>
      <c r="B934" s="65" t="s">
        <v>220</v>
      </c>
      <c r="C934" s="167">
        <f>SUM(C936:C943)</f>
        <v>278536.1</v>
      </c>
    </row>
    <row r="935" spans="1:3" ht="12.75">
      <c r="A935" s="81"/>
      <c r="B935" s="15" t="s">
        <v>222</v>
      </c>
      <c r="C935" s="166">
        <f>SUM(C944:C946)</f>
        <v>10874892.05</v>
      </c>
    </row>
    <row r="936" spans="1:3" ht="25.5">
      <c r="A936" s="92">
        <v>2650</v>
      </c>
      <c r="B936" s="6" t="s">
        <v>16</v>
      </c>
      <c r="C936" s="164">
        <v>220000</v>
      </c>
    </row>
    <row r="937" spans="1:3" ht="12.75">
      <c r="A937" s="82">
        <v>4210</v>
      </c>
      <c r="B937" s="6" t="s">
        <v>9</v>
      </c>
      <c r="C937" s="164">
        <v>28048.1</v>
      </c>
    </row>
    <row r="938" spans="1:3" ht="12.75">
      <c r="A938" s="82">
        <v>4260</v>
      </c>
      <c r="B938" s="6" t="s">
        <v>20</v>
      </c>
      <c r="C938" s="164">
        <v>22618</v>
      </c>
    </row>
    <row r="939" spans="1:3" ht="12.75">
      <c r="A939" s="82">
        <v>4270</v>
      </c>
      <c r="B939" s="6" t="s">
        <v>0</v>
      </c>
      <c r="C939" s="164">
        <v>0</v>
      </c>
    </row>
    <row r="940" spans="1:3" ht="12.75">
      <c r="A940" s="82">
        <v>4300</v>
      </c>
      <c r="B940" s="6" t="s">
        <v>10</v>
      </c>
      <c r="C940" s="164">
        <v>4770</v>
      </c>
    </row>
    <row r="941" spans="1:3" ht="12.75">
      <c r="A941" s="82">
        <v>4350</v>
      </c>
      <c r="B941" s="6" t="s">
        <v>33</v>
      </c>
      <c r="C941" s="164">
        <v>1000</v>
      </c>
    </row>
    <row r="942" spans="1:3" ht="25.5">
      <c r="A942" s="82">
        <v>4370</v>
      </c>
      <c r="B942" s="6" t="s">
        <v>244</v>
      </c>
      <c r="C942" s="164">
        <v>0</v>
      </c>
    </row>
    <row r="943" spans="1:3" ht="12.75">
      <c r="A943" s="82">
        <v>4430</v>
      </c>
      <c r="B943" s="6" t="s">
        <v>12</v>
      </c>
      <c r="C943" s="164">
        <v>2100</v>
      </c>
    </row>
    <row r="944" spans="1:3" s="8" customFormat="1" ht="25.5">
      <c r="A944" s="91">
        <v>6050</v>
      </c>
      <c r="B944" s="9" t="s">
        <v>1</v>
      </c>
      <c r="C944" s="178">
        <v>10874892.05</v>
      </c>
    </row>
    <row r="945" spans="1:3" s="3" customFormat="1" ht="25.5">
      <c r="A945" s="83">
        <v>6060</v>
      </c>
      <c r="B945" s="26" t="s">
        <v>18</v>
      </c>
      <c r="C945" s="171">
        <v>0</v>
      </c>
    </row>
    <row r="946" spans="1:3" s="3" customFormat="1" ht="51.75" thickBot="1">
      <c r="A946" s="101">
        <v>6210</v>
      </c>
      <c r="B946" s="59" t="s">
        <v>286</v>
      </c>
      <c r="C946" s="190">
        <v>0</v>
      </c>
    </row>
    <row r="947" spans="1:3" s="17" customFormat="1" ht="13.5" thickBot="1">
      <c r="A947" s="51" t="s">
        <v>208</v>
      </c>
      <c r="B947" s="52" t="s">
        <v>209</v>
      </c>
      <c r="C947" s="185">
        <f>SUM(C948:C949)</f>
        <v>230000</v>
      </c>
    </row>
    <row r="948" spans="1:3" s="17" customFormat="1" ht="12.75">
      <c r="A948" s="77" t="s">
        <v>218</v>
      </c>
      <c r="B948" s="29" t="s">
        <v>220</v>
      </c>
      <c r="C948" s="157">
        <f>SUM(C950)</f>
        <v>230000</v>
      </c>
    </row>
    <row r="949" spans="1:3" ht="12.75">
      <c r="A949" s="123" t="s">
        <v>218</v>
      </c>
      <c r="B949" s="124" t="s">
        <v>227</v>
      </c>
      <c r="C949" s="207">
        <f>SUM(C951)</f>
        <v>0</v>
      </c>
    </row>
    <row r="950" spans="1:3" ht="75" customHeight="1">
      <c r="A950" s="98">
        <v>2650</v>
      </c>
      <c r="B950" s="18" t="s">
        <v>16</v>
      </c>
      <c r="C950" s="175">
        <v>230000</v>
      </c>
    </row>
    <row r="951" spans="1:3" s="3" customFormat="1" ht="72.75" customHeight="1" thickBot="1">
      <c r="A951" s="111">
        <v>6210</v>
      </c>
      <c r="B951" s="59" t="s">
        <v>254</v>
      </c>
      <c r="C951" s="190">
        <v>0</v>
      </c>
    </row>
    <row r="952" spans="1:3" s="17" customFormat="1" ht="26.25" thickBot="1">
      <c r="A952" s="133" t="s">
        <v>210</v>
      </c>
      <c r="B952" s="134" t="s">
        <v>211</v>
      </c>
      <c r="C952" s="208">
        <f>SUM(C953)</f>
        <v>533000</v>
      </c>
    </row>
    <row r="953" spans="1:3" ht="12.75">
      <c r="A953" s="64" t="s">
        <v>218</v>
      </c>
      <c r="B953" s="65" t="s">
        <v>220</v>
      </c>
      <c r="C953" s="167">
        <f>SUM(C954:C956)</f>
        <v>533000</v>
      </c>
    </row>
    <row r="954" spans="1:3" s="3" customFormat="1" ht="38.25">
      <c r="A954" s="92">
        <v>2820</v>
      </c>
      <c r="B954" s="6" t="s">
        <v>17</v>
      </c>
      <c r="C954" s="164">
        <v>533000</v>
      </c>
    </row>
    <row r="955" spans="1:3" s="3" customFormat="1" ht="12.75">
      <c r="A955" s="93">
        <v>4270</v>
      </c>
      <c r="B955" s="130" t="s">
        <v>0</v>
      </c>
      <c r="C955" s="209">
        <v>0</v>
      </c>
    </row>
    <row r="956" spans="1:3" s="3" customFormat="1" ht="13.5" thickBot="1">
      <c r="A956" s="132">
        <v>4300</v>
      </c>
      <c r="B956" s="131" t="s">
        <v>10</v>
      </c>
      <c r="C956" s="210">
        <v>0</v>
      </c>
    </row>
    <row r="957" spans="1:3" s="17" customFormat="1" ht="13.5" thickBot="1">
      <c r="A957" s="51" t="s">
        <v>212</v>
      </c>
      <c r="B957" s="52" t="s">
        <v>60</v>
      </c>
      <c r="C957" s="185">
        <f>SUM(C958,C960:C960)</f>
        <v>218154.24</v>
      </c>
    </row>
    <row r="958" spans="1:3" s="17" customFormat="1" ht="12.75">
      <c r="A958" s="137" t="s">
        <v>218</v>
      </c>
      <c r="B958" s="65" t="s">
        <v>220</v>
      </c>
      <c r="C958" s="167">
        <f>SUM(C961:C968)</f>
        <v>142858.62</v>
      </c>
    </row>
    <row r="959" spans="1:3" s="12" customFormat="1" ht="12.75">
      <c r="A959" s="97"/>
      <c r="B959" s="70" t="s">
        <v>258</v>
      </c>
      <c r="C959" s="168">
        <f>SUM(C960:C960)</f>
        <v>75295.62</v>
      </c>
    </row>
    <row r="960" spans="1:3" ht="12.75">
      <c r="A960" s="96"/>
      <c r="B960" s="15" t="s">
        <v>222</v>
      </c>
      <c r="C960" s="166">
        <f>SUM(C969)</f>
        <v>75295.62</v>
      </c>
    </row>
    <row r="961" spans="1:3" ht="12.75">
      <c r="A961" s="66">
        <v>4110</v>
      </c>
      <c r="B961" s="7" t="s">
        <v>233</v>
      </c>
      <c r="C961" s="158">
        <v>640</v>
      </c>
    </row>
    <row r="962" spans="1:3" ht="12.75">
      <c r="A962" s="66">
        <v>4120</v>
      </c>
      <c r="B962" s="7" t="s">
        <v>7</v>
      </c>
      <c r="C962" s="158">
        <v>100</v>
      </c>
    </row>
    <row r="963" spans="1:3" ht="12.75">
      <c r="A963" s="82">
        <v>4170</v>
      </c>
      <c r="B963" s="6" t="s">
        <v>8</v>
      </c>
      <c r="C963" s="158">
        <v>4000</v>
      </c>
    </row>
    <row r="964" spans="1:3" ht="12.75">
      <c r="A964" s="82">
        <v>4210</v>
      </c>
      <c r="B964" s="6" t="s">
        <v>9</v>
      </c>
      <c r="C964" s="158">
        <v>103088.54</v>
      </c>
    </row>
    <row r="965" spans="1:3" ht="12.75">
      <c r="A965" s="82">
        <v>4260</v>
      </c>
      <c r="B965" s="6" t="s">
        <v>20</v>
      </c>
      <c r="C965" s="158">
        <v>650</v>
      </c>
    </row>
    <row r="966" spans="1:3" ht="12.75">
      <c r="A966" s="82">
        <v>4300</v>
      </c>
      <c r="B966" s="6" t="s">
        <v>10</v>
      </c>
      <c r="C966" s="158">
        <v>29720.08</v>
      </c>
    </row>
    <row r="967" spans="1:3" ht="12.75">
      <c r="A967" s="82">
        <v>4380</v>
      </c>
      <c r="B967" s="6" t="s">
        <v>54</v>
      </c>
      <c r="C967" s="158">
        <v>1000</v>
      </c>
    </row>
    <row r="968" spans="1:3" s="10" customFormat="1" ht="30.75" customHeight="1">
      <c r="A968" s="82">
        <v>4430</v>
      </c>
      <c r="B968" s="6" t="s">
        <v>12</v>
      </c>
      <c r="C968" s="158">
        <v>3660</v>
      </c>
    </row>
    <row r="969" spans="1:3" s="10" customFormat="1" ht="26.25" thickBot="1">
      <c r="A969" s="111">
        <v>6050</v>
      </c>
      <c r="B969" s="59" t="s">
        <v>1</v>
      </c>
      <c r="C969" s="236">
        <v>75295.62</v>
      </c>
    </row>
    <row r="970" spans="1:3" s="136" customFormat="1" ht="35.25" customHeight="1" hidden="1" thickBot="1">
      <c r="A970" s="281"/>
      <c r="B970" s="282"/>
      <c r="C970" s="282"/>
    </row>
    <row r="971" spans="1:3" s="42" customFormat="1" ht="21" thickBot="1">
      <c r="A971" s="274" t="s">
        <v>256</v>
      </c>
      <c r="B971" s="275"/>
      <c r="C971" s="153">
        <f>SUM(C974,C986,C993,C1019,C1024,C1033,C1009)</f>
        <v>15076120</v>
      </c>
    </row>
    <row r="972" spans="1:3" s="44" customFormat="1" ht="13.5" thickBot="1">
      <c r="A972" s="41" t="s">
        <v>218</v>
      </c>
      <c r="B972" s="117" t="s">
        <v>220</v>
      </c>
      <c r="C972" s="154">
        <f>SUM(C975,C987,C994,C1020,C1025,C1034,C1010)</f>
        <v>15076120</v>
      </c>
    </row>
    <row r="973" spans="1:3" s="3" customFormat="1" ht="13.5" thickBot="1">
      <c r="A973" s="43"/>
      <c r="B973" s="118" t="s">
        <v>222</v>
      </c>
      <c r="C973" s="155">
        <f>SUM(C1035)</f>
        <v>0</v>
      </c>
    </row>
    <row r="974" spans="1:3" s="17" customFormat="1" ht="13.5" thickBot="1">
      <c r="A974" s="39" t="s">
        <v>55</v>
      </c>
      <c r="B974" s="20" t="s">
        <v>56</v>
      </c>
      <c r="C974" s="22">
        <f>SUM(C976)</f>
        <v>0</v>
      </c>
    </row>
    <row r="975" spans="1:3" s="5" customFormat="1" ht="13.5" thickBot="1">
      <c r="A975" s="94" t="s">
        <v>218</v>
      </c>
      <c r="B975" s="32" t="s">
        <v>220</v>
      </c>
      <c r="C975" s="156">
        <f>SUM(C977)</f>
        <v>0</v>
      </c>
    </row>
    <row r="976" spans="1:3" s="17" customFormat="1" ht="13.5" thickBot="1">
      <c r="A976" s="40" t="s">
        <v>59</v>
      </c>
      <c r="B976" s="24" t="s">
        <v>60</v>
      </c>
      <c r="C976" s="25">
        <f>SUM(C978:C985)</f>
        <v>0</v>
      </c>
    </row>
    <row r="977" spans="1:3" s="5" customFormat="1" ht="12.75">
      <c r="A977" s="77" t="s">
        <v>218</v>
      </c>
      <c r="B977" s="29" t="s">
        <v>220</v>
      </c>
      <c r="C977" s="157">
        <f>SUM(C978:C985)</f>
        <v>0</v>
      </c>
    </row>
    <row r="978" spans="1:3" s="5" customFormat="1" ht="12.75">
      <c r="A978" s="88">
        <v>4010</v>
      </c>
      <c r="B978" s="7" t="s">
        <v>4</v>
      </c>
      <c r="C978" s="158">
        <v>0</v>
      </c>
    </row>
    <row r="979" spans="1:3" s="5" customFormat="1" ht="12.75">
      <c r="A979" s="88">
        <v>4110</v>
      </c>
      <c r="B979" s="7" t="s">
        <v>6</v>
      </c>
      <c r="C979" s="158">
        <v>0</v>
      </c>
    </row>
    <row r="980" spans="1:3" s="5" customFormat="1" ht="12.75">
      <c r="A980" s="88">
        <v>4120</v>
      </c>
      <c r="B980" s="7" t="s">
        <v>7</v>
      </c>
      <c r="C980" s="158">
        <v>0</v>
      </c>
    </row>
    <row r="981" spans="1:3" s="5" customFormat="1" ht="12.75">
      <c r="A981" s="88">
        <v>4300</v>
      </c>
      <c r="B981" s="7" t="s">
        <v>10</v>
      </c>
      <c r="C981" s="158">
        <v>0</v>
      </c>
    </row>
    <row r="982" spans="1:3" s="5" customFormat="1" ht="25.5">
      <c r="A982" s="88">
        <v>4370</v>
      </c>
      <c r="B982" s="7" t="s">
        <v>11</v>
      </c>
      <c r="C982" s="158">
        <v>0</v>
      </c>
    </row>
    <row r="983" spans="1:3" s="5" customFormat="1" ht="12.75">
      <c r="A983" s="88">
        <v>4430</v>
      </c>
      <c r="B983" s="7" t="s">
        <v>12</v>
      </c>
      <c r="C983" s="158">
        <v>0</v>
      </c>
    </row>
    <row r="984" spans="1:3" s="5" customFormat="1" ht="25.5">
      <c r="A984" s="88">
        <v>4740</v>
      </c>
      <c r="B984" s="7" t="s">
        <v>13</v>
      </c>
      <c r="C984" s="158">
        <v>0</v>
      </c>
    </row>
    <row r="985" spans="1:3" s="4" customFormat="1" ht="26.25" thickBot="1">
      <c r="A985" s="89">
        <v>4750</v>
      </c>
      <c r="B985" s="31" t="s">
        <v>14</v>
      </c>
      <c r="C985" s="159">
        <v>0</v>
      </c>
    </row>
    <row r="986" spans="1:3" s="17" customFormat="1" ht="13.5" thickBot="1">
      <c r="A986" s="39" t="s">
        <v>87</v>
      </c>
      <c r="B986" s="20" t="s">
        <v>88</v>
      </c>
      <c r="C986" s="22">
        <f>SUM(C988)</f>
        <v>369000</v>
      </c>
    </row>
    <row r="987" spans="1:3" s="3" customFormat="1" ht="13.5" thickBot="1">
      <c r="A987" s="94" t="s">
        <v>218</v>
      </c>
      <c r="B987" s="32" t="s">
        <v>220</v>
      </c>
      <c r="C987" s="156">
        <f>SUM(C989)</f>
        <v>369000</v>
      </c>
    </row>
    <row r="988" spans="1:3" s="17" customFormat="1" ht="13.5" thickBot="1">
      <c r="A988" s="40" t="s">
        <v>89</v>
      </c>
      <c r="B988" s="24" t="s">
        <v>90</v>
      </c>
      <c r="C988" s="25">
        <f>SUM(C990:C992)</f>
        <v>369000</v>
      </c>
    </row>
    <row r="989" spans="1:3" s="5" customFormat="1" ht="12.75">
      <c r="A989" s="77" t="s">
        <v>218</v>
      </c>
      <c r="B989" s="29" t="s">
        <v>220</v>
      </c>
      <c r="C989" s="157">
        <f>SUM(C990:C992)</f>
        <v>369000</v>
      </c>
    </row>
    <row r="990" spans="1:3" s="5" customFormat="1" ht="12.75">
      <c r="A990" s="88">
        <v>4010</v>
      </c>
      <c r="B990" s="7" t="s">
        <v>4</v>
      </c>
      <c r="C990" s="158">
        <v>313500</v>
      </c>
    </row>
    <row r="991" spans="1:3" s="5" customFormat="1" ht="12.75">
      <c r="A991" s="88">
        <v>4110</v>
      </c>
      <c r="B991" s="7" t="s">
        <v>6</v>
      </c>
      <c r="C991" s="158">
        <v>47800</v>
      </c>
    </row>
    <row r="992" spans="1:3" s="3" customFormat="1" ht="13.5" thickBot="1">
      <c r="A992" s="89">
        <v>4120</v>
      </c>
      <c r="B992" s="31" t="s">
        <v>7</v>
      </c>
      <c r="C992" s="159">
        <v>7700</v>
      </c>
    </row>
    <row r="993" spans="1:3" s="17" customFormat="1" ht="39" thickBot="1">
      <c r="A993" s="39" t="s">
        <v>96</v>
      </c>
      <c r="B993" s="20" t="s">
        <v>216</v>
      </c>
      <c r="C993" s="22">
        <f>SUM(C995,C1000)</f>
        <v>10120</v>
      </c>
    </row>
    <row r="994" spans="1:3" s="3" customFormat="1" ht="21" customHeight="1" thickBot="1">
      <c r="A994" s="139" t="s">
        <v>218</v>
      </c>
      <c r="B994" s="140" t="s">
        <v>220</v>
      </c>
      <c r="C994" s="156">
        <f>SUM(C996,C1001)</f>
        <v>10120</v>
      </c>
    </row>
    <row r="995" spans="1:3" s="17" customFormat="1" ht="26.25" thickBot="1">
      <c r="A995" s="40" t="s">
        <v>97</v>
      </c>
      <c r="B995" s="24" t="s">
        <v>98</v>
      </c>
      <c r="C995" s="25">
        <f>SUM(C997:C999)</f>
        <v>10120</v>
      </c>
    </row>
    <row r="996" spans="1:3" s="5" customFormat="1" ht="12.75">
      <c r="A996" s="77" t="s">
        <v>218</v>
      </c>
      <c r="B996" s="29" t="s">
        <v>220</v>
      </c>
      <c r="C996" s="157">
        <f>SUM(C997:C999)</f>
        <v>10120</v>
      </c>
    </row>
    <row r="997" spans="1:3" s="5" customFormat="1" ht="12.75">
      <c r="A997" s="88">
        <v>4110</v>
      </c>
      <c r="B997" s="7" t="s">
        <v>6</v>
      </c>
      <c r="C997" s="158">
        <v>1306.72</v>
      </c>
    </row>
    <row r="998" spans="1:3" s="5" customFormat="1" ht="12.75">
      <c r="A998" s="88">
        <v>4120</v>
      </c>
      <c r="B998" s="7" t="s">
        <v>7</v>
      </c>
      <c r="C998" s="158">
        <v>210.76</v>
      </c>
    </row>
    <row r="999" spans="1:3" s="3" customFormat="1" ht="13.5" thickBot="1">
      <c r="A999" s="89">
        <v>4170</v>
      </c>
      <c r="B999" s="31" t="s">
        <v>8</v>
      </c>
      <c r="C999" s="158">
        <v>8602.52</v>
      </c>
    </row>
    <row r="1000" spans="1:3" ht="42" customHeight="1" thickBot="1">
      <c r="A1000" s="40" t="s">
        <v>269</v>
      </c>
      <c r="B1000" s="24" t="s">
        <v>270</v>
      </c>
      <c r="C1000" s="25">
        <f>SUM(C1001)</f>
        <v>0</v>
      </c>
    </row>
    <row r="1001" spans="1:3" ht="12.75">
      <c r="A1001" s="77" t="s">
        <v>218</v>
      </c>
      <c r="B1001" s="29" t="s">
        <v>220</v>
      </c>
      <c r="C1001" s="160">
        <f>SUM(C1002:C1008)</f>
        <v>0</v>
      </c>
    </row>
    <row r="1002" spans="1:3" ht="12.75">
      <c r="A1002" s="103">
        <v>3030</v>
      </c>
      <c r="B1002" s="61" t="s">
        <v>21</v>
      </c>
      <c r="C1002" s="161">
        <v>0</v>
      </c>
    </row>
    <row r="1003" spans="1:3" ht="12.75">
      <c r="A1003" s="82">
        <v>4110</v>
      </c>
      <c r="B1003" s="6" t="s">
        <v>233</v>
      </c>
      <c r="C1003" s="161">
        <v>0</v>
      </c>
    </row>
    <row r="1004" spans="1:3" ht="12.75">
      <c r="A1004" s="82">
        <v>4120</v>
      </c>
      <c r="B1004" s="6" t="s">
        <v>7</v>
      </c>
      <c r="C1004" s="161">
        <v>0</v>
      </c>
    </row>
    <row r="1005" spans="1:3" ht="12.75">
      <c r="A1005" s="90">
        <v>4170</v>
      </c>
      <c r="B1005" s="18" t="s">
        <v>234</v>
      </c>
      <c r="C1005" s="161">
        <v>0</v>
      </c>
    </row>
    <row r="1006" spans="1:3" ht="12.75">
      <c r="A1006" s="82">
        <v>4210</v>
      </c>
      <c r="B1006" s="6" t="s">
        <v>9</v>
      </c>
      <c r="C1006" s="161">
        <v>0</v>
      </c>
    </row>
    <row r="1007" spans="1:3" ht="12.75">
      <c r="A1007" s="82">
        <v>4300</v>
      </c>
      <c r="B1007" s="6" t="s">
        <v>10</v>
      </c>
      <c r="C1007" s="161">
        <v>0</v>
      </c>
    </row>
    <row r="1008" spans="1:3" ht="26.25" thickBot="1">
      <c r="A1008" s="82">
        <v>4740</v>
      </c>
      <c r="B1008" s="6" t="s">
        <v>13</v>
      </c>
      <c r="C1008" s="161">
        <v>0</v>
      </c>
    </row>
    <row r="1009" spans="1:3" s="3" customFormat="1" ht="13.5" thickBot="1">
      <c r="A1009" s="39" t="s">
        <v>271</v>
      </c>
      <c r="B1009" s="20" t="s">
        <v>272</v>
      </c>
      <c r="C1009" s="22">
        <f>SUM(C1012)</f>
        <v>2000</v>
      </c>
    </row>
    <row r="1010" spans="1:3" s="17" customFormat="1" ht="12.75">
      <c r="A1010" s="77" t="s">
        <v>218</v>
      </c>
      <c r="B1010" s="29" t="s">
        <v>220</v>
      </c>
      <c r="C1010" s="157">
        <f>SUM(C1013)</f>
        <v>2000</v>
      </c>
    </row>
    <row r="1011" spans="1:3" s="14" customFormat="1" ht="13.5" thickBot="1">
      <c r="A1011" s="79"/>
      <c r="B1011" s="23" t="s">
        <v>222</v>
      </c>
      <c r="C1011" s="162">
        <f>SUM(C1014)</f>
        <v>0</v>
      </c>
    </row>
    <row r="1012" spans="1:3" s="3" customFormat="1" ht="13.5" thickBot="1">
      <c r="A1012" s="40" t="s">
        <v>273</v>
      </c>
      <c r="B1012" s="24" t="s">
        <v>274</v>
      </c>
      <c r="C1012" s="28">
        <f>SUM(C1013:C1014)</f>
        <v>2000</v>
      </c>
    </row>
    <row r="1013" spans="1:3" s="17" customFormat="1" ht="12.75">
      <c r="A1013" s="64" t="s">
        <v>218</v>
      </c>
      <c r="B1013" s="65" t="s">
        <v>220</v>
      </c>
      <c r="C1013" s="167">
        <f>SUM(C1015:C1018)</f>
        <v>2000</v>
      </c>
    </row>
    <row r="1014" spans="1:3" s="35" customFormat="1" ht="12.75">
      <c r="A1014" s="100"/>
      <c r="B1014" s="34" t="s">
        <v>222</v>
      </c>
      <c r="C1014" s="163">
        <v>0</v>
      </c>
    </row>
    <row r="1015" spans="1:3" ht="12.75">
      <c r="A1015" s="82">
        <v>4110</v>
      </c>
      <c r="B1015" s="6" t="s">
        <v>233</v>
      </c>
      <c r="C1015" s="161">
        <v>129.12</v>
      </c>
    </row>
    <row r="1016" spans="1:3" ht="12.75">
      <c r="A1016" s="82">
        <v>4120</v>
      </c>
      <c r="B1016" s="6" t="s">
        <v>7</v>
      </c>
      <c r="C1016" s="161">
        <v>20.88</v>
      </c>
    </row>
    <row r="1017" spans="1:3" ht="12.75">
      <c r="A1017" s="90">
        <v>4170</v>
      </c>
      <c r="B1017" s="18" t="s">
        <v>234</v>
      </c>
      <c r="C1017" s="161">
        <v>850</v>
      </c>
    </row>
    <row r="1018" spans="1:3" ht="13.5" thickBot="1">
      <c r="A1018" s="102">
        <v>4300</v>
      </c>
      <c r="B1018" s="60" t="s">
        <v>10</v>
      </c>
      <c r="C1018" s="181">
        <v>1000</v>
      </c>
    </row>
    <row r="1019" spans="1:3" s="17" customFormat="1" ht="26.25" thickBot="1">
      <c r="A1019" s="39" t="s">
        <v>99</v>
      </c>
      <c r="B1019" s="20" t="s">
        <v>100</v>
      </c>
      <c r="C1019" s="22">
        <f>SUM(C1021)</f>
        <v>1000</v>
      </c>
    </row>
    <row r="1020" spans="1:3" s="5" customFormat="1" ht="13.5" thickBot="1">
      <c r="A1020" s="94" t="s">
        <v>218</v>
      </c>
      <c r="B1020" s="32" t="s">
        <v>220</v>
      </c>
      <c r="C1020" s="156">
        <f>SUM(C1022)</f>
        <v>1000</v>
      </c>
    </row>
    <row r="1021" spans="1:3" s="17" customFormat="1" ht="13.5" thickBot="1">
      <c r="A1021" s="40" t="s">
        <v>103</v>
      </c>
      <c r="B1021" s="24" t="s">
        <v>104</v>
      </c>
      <c r="C1021" s="25">
        <f>SUM(C1022)</f>
        <v>1000</v>
      </c>
    </row>
    <row r="1022" spans="1:3" s="5" customFormat="1" ht="12.75">
      <c r="A1022" s="77" t="s">
        <v>218</v>
      </c>
      <c r="B1022" s="29" t="s">
        <v>220</v>
      </c>
      <c r="C1022" s="157">
        <f>SUM(C1023:C1023)</f>
        <v>1000</v>
      </c>
    </row>
    <row r="1023" spans="1:3" s="3" customFormat="1" ht="13.5" thickBot="1">
      <c r="A1023" s="89">
        <v>4170</v>
      </c>
      <c r="B1023" s="31" t="s">
        <v>228</v>
      </c>
      <c r="C1023" s="159">
        <v>1000</v>
      </c>
    </row>
    <row r="1024" spans="1:3" s="17" customFormat="1" ht="13.5" thickBot="1">
      <c r="A1024" s="39" t="s">
        <v>141</v>
      </c>
      <c r="B1024" s="20" t="s">
        <v>142</v>
      </c>
      <c r="C1024" s="22">
        <f>SUM(C1026)</f>
        <v>3000</v>
      </c>
    </row>
    <row r="1025" spans="1:3" s="5" customFormat="1" ht="13.5" thickBot="1">
      <c r="A1025" s="94" t="s">
        <v>218</v>
      </c>
      <c r="B1025" s="32" t="s">
        <v>220</v>
      </c>
      <c r="C1025" s="156">
        <f>SUM(C1027)</f>
        <v>3000</v>
      </c>
    </row>
    <row r="1026" spans="1:3" s="17" customFormat="1" ht="13.5" thickBot="1">
      <c r="A1026" s="40" t="s">
        <v>145</v>
      </c>
      <c r="B1026" s="24" t="s">
        <v>60</v>
      </c>
      <c r="C1026" s="25">
        <f>SUM(C1027)</f>
        <v>3000</v>
      </c>
    </row>
    <row r="1027" spans="1:3" s="17" customFormat="1" ht="12.75">
      <c r="A1027" s="77" t="s">
        <v>218</v>
      </c>
      <c r="B1027" s="29" t="s">
        <v>220</v>
      </c>
      <c r="C1027" s="157">
        <f>SUM(C1028:C1032)</f>
        <v>3000</v>
      </c>
    </row>
    <row r="1028" spans="1:3" s="5" customFormat="1" ht="13.5" thickBot="1">
      <c r="A1028" s="128">
        <v>4170</v>
      </c>
      <c r="B1028" s="129" t="s">
        <v>228</v>
      </c>
      <c r="C1028" s="165">
        <v>2039</v>
      </c>
    </row>
    <row r="1029" spans="1:3" s="5" customFormat="1" ht="36.75" customHeight="1">
      <c r="A1029" s="103">
        <v>4210</v>
      </c>
      <c r="B1029" s="61" t="s">
        <v>9</v>
      </c>
      <c r="C1029" s="161">
        <v>761</v>
      </c>
    </row>
    <row r="1030" spans="1:3" s="5" customFormat="1" ht="36.75" customHeight="1">
      <c r="A1030" s="89">
        <v>4300</v>
      </c>
      <c r="B1030" s="31" t="s">
        <v>10</v>
      </c>
      <c r="C1030" s="159">
        <v>0</v>
      </c>
    </row>
    <row r="1031" spans="1:3" s="5" customFormat="1" ht="36.75" customHeight="1">
      <c r="A1031" s="89">
        <v>4740</v>
      </c>
      <c r="B1031" s="31" t="s">
        <v>13</v>
      </c>
      <c r="C1031" s="159">
        <v>100</v>
      </c>
    </row>
    <row r="1032" spans="1:3" s="3" customFormat="1" ht="26.25" thickBot="1">
      <c r="A1032" s="89">
        <v>4750</v>
      </c>
      <c r="B1032" s="31" t="s">
        <v>14</v>
      </c>
      <c r="C1032" s="159">
        <v>100</v>
      </c>
    </row>
    <row r="1033" spans="1:3" s="17" customFormat="1" ht="13.5" thickBot="1">
      <c r="A1033" s="39" t="s">
        <v>146</v>
      </c>
      <c r="B1033" s="20" t="s">
        <v>147</v>
      </c>
      <c r="C1033" s="22">
        <f>SUM(C1036,C1039,C1061,C1064,C1067)</f>
        <v>14691000</v>
      </c>
    </row>
    <row r="1034" spans="1:3" s="17" customFormat="1" ht="12.75">
      <c r="A1034" s="94" t="s">
        <v>218</v>
      </c>
      <c r="B1034" s="32" t="s">
        <v>220</v>
      </c>
      <c r="C1034" s="156">
        <f>SUM(C1037,C1040,C1062,C1065,C1068)</f>
        <v>14691000</v>
      </c>
    </row>
    <row r="1035" spans="1:3" s="5" customFormat="1" ht="13.5" thickBot="1">
      <c r="A1035" s="79"/>
      <c r="B1035" s="23" t="s">
        <v>222</v>
      </c>
      <c r="C1035" s="162">
        <f>SUM(C1041)</f>
        <v>0</v>
      </c>
    </row>
    <row r="1036" spans="1:3" s="17" customFormat="1" ht="13.5" thickBot="1">
      <c r="A1036" s="40" t="s">
        <v>150</v>
      </c>
      <c r="B1036" s="24" t="s">
        <v>151</v>
      </c>
      <c r="C1036" s="25">
        <f>SUM(C1038)</f>
        <v>527000</v>
      </c>
    </row>
    <row r="1037" spans="1:3" s="5" customFormat="1" ht="41.25" customHeight="1">
      <c r="A1037" s="77" t="s">
        <v>218</v>
      </c>
      <c r="B1037" s="29" t="s">
        <v>220</v>
      </c>
      <c r="C1037" s="157">
        <f>SUM(C1038)</f>
        <v>527000</v>
      </c>
    </row>
    <row r="1038" spans="1:3" s="5" customFormat="1" ht="65.25" customHeight="1" thickBot="1">
      <c r="A1038" s="106">
        <v>2580</v>
      </c>
      <c r="B1038" s="31" t="s">
        <v>47</v>
      </c>
      <c r="C1038" s="159">
        <v>527000</v>
      </c>
    </row>
    <row r="1039" spans="1:3" s="17" customFormat="1" ht="51.75" thickBot="1">
      <c r="A1039" s="40" t="s">
        <v>152</v>
      </c>
      <c r="B1039" s="24" t="s">
        <v>153</v>
      </c>
      <c r="C1039" s="25">
        <f>SUM(C1040:C1041)</f>
        <v>14087000</v>
      </c>
    </row>
    <row r="1040" spans="1:3" s="17" customFormat="1" ht="12.75">
      <c r="A1040" s="77" t="s">
        <v>218</v>
      </c>
      <c r="B1040" s="29" t="s">
        <v>220</v>
      </c>
      <c r="C1040" s="157">
        <f>SUM(C1042:C1060)</f>
        <v>14087000</v>
      </c>
    </row>
    <row r="1041" spans="1:3" s="5" customFormat="1" ht="12.75">
      <c r="A1041" s="81"/>
      <c r="B1041" s="15" t="s">
        <v>222</v>
      </c>
      <c r="C1041" s="166">
        <v>0</v>
      </c>
    </row>
    <row r="1042" spans="1:3" s="5" customFormat="1" ht="25.5">
      <c r="A1042" s="88">
        <v>3020</v>
      </c>
      <c r="B1042" s="7" t="s">
        <v>3</v>
      </c>
      <c r="C1042" s="158">
        <v>800</v>
      </c>
    </row>
    <row r="1043" spans="1:3" s="5" customFormat="1" ht="12.75">
      <c r="A1043" s="88">
        <v>3110</v>
      </c>
      <c r="B1043" s="7" t="s">
        <v>48</v>
      </c>
      <c r="C1043" s="158">
        <v>13426000</v>
      </c>
    </row>
    <row r="1044" spans="1:3" s="5" customFormat="1" ht="12.75">
      <c r="A1044" s="88">
        <v>4010</v>
      </c>
      <c r="B1044" s="7" t="s">
        <v>4</v>
      </c>
      <c r="C1044" s="158">
        <v>320000</v>
      </c>
    </row>
    <row r="1045" spans="1:3" s="5" customFormat="1" ht="12.75">
      <c r="A1045" s="88">
        <v>4040</v>
      </c>
      <c r="B1045" s="7" t="s">
        <v>26</v>
      </c>
      <c r="C1045" s="158">
        <v>26000</v>
      </c>
    </row>
    <row r="1046" spans="1:3" s="5" customFormat="1" ht="12.75">
      <c r="A1046" s="88">
        <v>4110</v>
      </c>
      <c r="B1046" s="7" t="s">
        <v>6</v>
      </c>
      <c r="C1046" s="158">
        <v>243000</v>
      </c>
    </row>
    <row r="1047" spans="1:3" s="5" customFormat="1" ht="12.75">
      <c r="A1047" s="88">
        <v>4120</v>
      </c>
      <c r="B1047" s="7" t="s">
        <v>7</v>
      </c>
      <c r="C1047" s="158">
        <v>8000</v>
      </c>
    </row>
    <row r="1048" spans="1:3" s="5" customFormat="1" ht="12.75">
      <c r="A1048" s="88">
        <v>4170</v>
      </c>
      <c r="B1048" s="7" t="s">
        <v>8</v>
      </c>
      <c r="C1048" s="158">
        <v>3500</v>
      </c>
    </row>
    <row r="1049" spans="1:3" s="5" customFormat="1" ht="12.75">
      <c r="A1049" s="88">
        <v>4210</v>
      </c>
      <c r="B1049" s="7" t="s">
        <v>9</v>
      </c>
      <c r="C1049" s="158">
        <v>7000</v>
      </c>
    </row>
    <row r="1050" spans="1:3" s="5" customFormat="1" ht="12.75">
      <c r="A1050" s="88">
        <v>4260</v>
      </c>
      <c r="B1050" s="7" t="s">
        <v>20</v>
      </c>
      <c r="C1050" s="158">
        <v>3500</v>
      </c>
    </row>
    <row r="1051" spans="1:3" s="5" customFormat="1" ht="12.75">
      <c r="A1051" s="88">
        <v>4270</v>
      </c>
      <c r="B1051" s="7" t="s">
        <v>0</v>
      </c>
      <c r="C1051" s="158">
        <v>300</v>
      </c>
    </row>
    <row r="1052" spans="1:3" s="5" customFormat="1" ht="12.75">
      <c r="A1052" s="88">
        <v>4300</v>
      </c>
      <c r="B1052" s="7" t="s">
        <v>10</v>
      </c>
      <c r="C1052" s="158">
        <v>25000</v>
      </c>
    </row>
    <row r="1053" spans="1:3" s="5" customFormat="1" ht="12.75">
      <c r="A1053" s="88">
        <v>4350</v>
      </c>
      <c r="B1053" s="7" t="s">
        <v>33</v>
      </c>
      <c r="C1053" s="158">
        <v>1500</v>
      </c>
    </row>
    <row r="1054" spans="1:3" s="5" customFormat="1" ht="25.5">
      <c r="A1054" s="88">
        <v>4370</v>
      </c>
      <c r="B1054" s="7" t="s">
        <v>11</v>
      </c>
      <c r="C1054" s="158">
        <v>2000</v>
      </c>
    </row>
    <row r="1055" spans="1:3" s="5" customFormat="1" ht="25.5">
      <c r="A1055" s="88">
        <v>4400</v>
      </c>
      <c r="B1055" s="7" t="s">
        <v>257</v>
      </c>
      <c r="C1055" s="158">
        <v>500</v>
      </c>
    </row>
    <row r="1056" spans="1:3" s="5" customFormat="1" ht="12.75">
      <c r="A1056" s="88">
        <v>4410</v>
      </c>
      <c r="B1056" s="7" t="s">
        <v>24</v>
      </c>
      <c r="C1056" s="158">
        <v>900</v>
      </c>
    </row>
    <row r="1057" spans="1:3" s="5" customFormat="1" ht="25.5">
      <c r="A1057" s="88">
        <v>4440</v>
      </c>
      <c r="B1057" s="7" t="s">
        <v>32</v>
      </c>
      <c r="C1057" s="158">
        <v>11000</v>
      </c>
    </row>
    <row r="1058" spans="1:3" s="5" customFormat="1" ht="25.5">
      <c r="A1058" s="88">
        <v>4700</v>
      </c>
      <c r="B1058" s="7" t="s">
        <v>34</v>
      </c>
      <c r="C1058" s="158">
        <v>2000</v>
      </c>
    </row>
    <row r="1059" spans="1:3" s="5" customFormat="1" ht="25.5">
      <c r="A1059" s="88">
        <v>4740</v>
      </c>
      <c r="B1059" s="7" t="s">
        <v>13</v>
      </c>
      <c r="C1059" s="158">
        <v>2000</v>
      </c>
    </row>
    <row r="1060" spans="1:3" s="5" customFormat="1" ht="26.25" thickBot="1">
      <c r="A1060" s="89">
        <v>4750</v>
      </c>
      <c r="B1060" s="31" t="s">
        <v>14</v>
      </c>
      <c r="C1060" s="159">
        <v>4000</v>
      </c>
    </row>
    <row r="1061" spans="1:3" s="17" customFormat="1" ht="64.5" thickBot="1">
      <c r="A1061" s="40" t="s">
        <v>154</v>
      </c>
      <c r="B1061" s="24" t="s">
        <v>155</v>
      </c>
      <c r="C1061" s="25">
        <f>SUM(C1063)</f>
        <v>29000</v>
      </c>
    </row>
    <row r="1062" spans="1:3" s="5" customFormat="1" ht="12.75">
      <c r="A1062" s="77" t="s">
        <v>218</v>
      </c>
      <c r="B1062" s="29" t="s">
        <v>220</v>
      </c>
      <c r="C1062" s="157">
        <f>SUM(C1063)</f>
        <v>29000</v>
      </c>
    </row>
    <row r="1063" spans="1:3" s="5" customFormat="1" ht="40.5" customHeight="1" thickBot="1">
      <c r="A1063" s="89">
        <v>4130</v>
      </c>
      <c r="B1063" s="31" t="s">
        <v>50</v>
      </c>
      <c r="C1063" s="159">
        <v>29000</v>
      </c>
    </row>
    <row r="1064" spans="1:3" s="17" customFormat="1" ht="26.25" thickBot="1">
      <c r="A1064" s="40" t="s">
        <v>156</v>
      </c>
      <c r="B1064" s="24" t="s">
        <v>157</v>
      </c>
      <c r="C1064" s="25">
        <f>SUM(C1066:C1066)</f>
        <v>0</v>
      </c>
    </row>
    <row r="1065" spans="1:3" s="5" customFormat="1" ht="12.75">
      <c r="A1065" s="77" t="s">
        <v>218</v>
      </c>
      <c r="B1065" s="29" t="s">
        <v>220</v>
      </c>
      <c r="C1065" s="157">
        <f>SUM(C1066)</f>
        <v>0</v>
      </c>
    </row>
    <row r="1066" spans="1:3" s="5" customFormat="1" ht="48" customHeight="1" thickBot="1">
      <c r="A1066" s="88">
        <v>3110</v>
      </c>
      <c r="B1066" s="7" t="s">
        <v>48</v>
      </c>
      <c r="C1066" s="158">
        <v>0</v>
      </c>
    </row>
    <row r="1067" spans="1:3" s="17" customFormat="1" ht="26.25" thickBot="1">
      <c r="A1067" s="40" t="s">
        <v>162</v>
      </c>
      <c r="B1067" s="24" t="s">
        <v>163</v>
      </c>
      <c r="C1067" s="25">
        <f>SUM(C1068)</f>
        <v>48000</v>
      </c>
    </row>
    <row r="1068" spans="1:3" s="5" customFormat="1" ht="12.75">
      <c r="A1068" s="64" t="s">
        <v>218</v>
      </c>
      <c r="B1068" s="65" t="s">
        <v>220</v>
      </c>
      <c r="C1068" s="167">
        <f>SUM(C1069:C1072)</f>
        <v>48000</v>
      </c>
    </row>
    <row r="1069" spans="1:3" ht="12.75">
      <c r="A1069" s="88">
        <v>4110</v>
      </c>
      <c r="B1069" s="7" t="s">
        <v>6</v>
      </c>
      <c r="C1069" s="158">
        <v>5000</v>
      </c>
    </row>
    <row r="1070" spans="1:3" ht="12.75">
      <c r="A1070" s="90">
        <v>4120</v>
      </c>
      <c r="B1070" s="18" t="s">
        <v>7</v>
      </c>
      <c r="C1070" s="158">
        <v>0</v>
      </c>
    </row>
    <row r="1071" spans="1:3" ht="12.75">
      <c r="A1071" s="82">
        <v>4170</v>
      </c>
      <c r="B1071" s="6" t="s">
        <v>8</v>
      </c>
      <c r="C1071" s="158">
        <v>30500</v>
      </c>
    </row>
    <row r="1072" spans="1:3" ht="12.75" customHeight="1" thickBot="1">
      <c r="A1072" s="102">
        <v>4300</v>
      </c>
      <c r="B1072" s="60" t="s">
        <v>10</v>
      </c>
      <c r="C1072" s="165">
        <v>12500</v>
      </c>
    </row>
    <row r="1073" ht="13.5" hidden="1" thickBot="1"/>
    <row r="1074" spans="1:3" ht="12.75">
      <c r="A1074" s="216"/>
      <c r="B1074" s="217"/>
      <c r="C1074" s="218"/>
    </row>
    <row r="1075" spans="1:3" ht="12.75">
      <c r="A1075" s="216"/>
      <c r="B1075" s="217"/>
      <c r="C1075" s="218"/>
    </row>
    <row r="1076" spans="1:3" ht="12.75">
      <c r="A1076" s="216"/>
      <c r="B1076" s="217"/>
      <c r="C1076" s="218"/>
    </row>
  </sheetData>
  <mergeCells count="9">
    <mergeCell ref="C2:D2"/>
    <mergeCell ref="A1:B5"/>
    <mergeCell ref="C5:D5"/>
    <mergeCell ref="A6:C9"/>
    <mergeCell ref="A971:B971"/>
    <mergeCell ref="A12:B12"/>
    <mergeCell ref="A11:B11"/>
    <mergeCell ref="A10:B10"/>
    <mergeCell ref="A970:C970"/>
  </mergeCells>
  <printOptions gridLines="1"/>
  <pageMargins left="0.87" right="0.65" top="0.9448818897637796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Długosz</cp:lastModifiedBy>
  <cp:lastPrinted>2009-12-31T07:50:03Z</cp:lastPrinted>
  <dcterms:created xsi:type="dcterms:W3CDTF">2007-07-25T09:13:15Z</dcterms:created>
  <dcterms:modified xsi:type="dcterms:W3CDTF">2009-12-31T07:50:28Z</dcterms:modified>
  <cp:category/>
  <cp:version/>
  <cp:contentType/>
  <cp:contentStatus/>
</cp:coreProperties>
</file>